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Nueva" sheetId="1" r:id="rId1"/>
    <sheet name="Gráfic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<sst xmlns="http://schemas.openxmlformats.org/spreadsheetml/2006/main" count="56" uniqueCount="50">
  <si>
    <t>Coste de las mercancías vendidas</t>
  </si>
  <si>
    <t>Margen bruto</t>
  </si>
  <si>
    <t>Gastos de personal</t>
  </si>
  <si>
    <t>Amortizaciones Inmovilizado material</t>
  </si>
  <si>
    <t>Otros Gastos de explotación</t>
  </si>
  <si>
    <t>Gastos financieros</t>
  </si>
  <si>
    <t>Impuesto sobre beneficios</t>
  </si>
  <si>
    <t>Compras</t>
  </si>
  <si>
    <t>Activo</t>
  </si>
  <si>
    <t>Pasivo</t>
  </si>
  <si>
    <t>Préstamo a largo</t>
  </si>
  <si>
    <t>BAIT</t>
  </si>
  <si>
    <t>BAT</t>
  </si>
  <si>
    <t>NOF reales</t>
  </si>
  <si>
    <t>FM</t>
  </si>
  <si>
    <t>Año 2004</t>
  </si>
  <si>
    <t>Año 2005</t>
  </si>
  <si>
    <t>Año 2006</t>
  </si>
  <si>
    <t>Distribuciones Sevilla</t>
  </si>
  <si>
    <t>Cuenta de resultados</t>
  </si>
  <si>
    <t>Crecimiento ventas</t>
  </si>
  <si>
    <t>Beneficio neto</t>
  </si>
  <si>
    <t>Tesorería</t>
  </si>
  <si>
    <t>Clientes</t>
  </si>
  <si>
    <t>Existencias</t>
  </si>
  <si>
    <t>Activo circulante</t>
  </si>
  <si>
    <t>Inmovilizado bruto</t>
  </si>
  <si>
    <t>Activo fijo neto</t>
  </si>
  <si>
    <t>Total activo</t>
  </si>
  <si>
    <t>Proveedores</t>
  </si>
  <si>
    <t>Acreedores</t>
  </si>
  <si>
    <t>Descuento bancario utilizado</t>
  </si>
  <si>
    <t>Total pasivo a corto plazo</t>
  </si>
  <si>
    <t>Capital y reservas</t>
  </si>
  <si>
    <t>Resultados del ejercicio</t>
  </si>
  <si>
    <t>Total recursos propios</t>
  </si>
  <si>
    <t>Tipo de interés</t>
  </si>
  <si>
    <t>Tipo impositivo</t>
  </si>
  <si>
    <t>Tesorería Mínima (% s/ ventas)</t>
  </si>
  <si>
    <t>Ingresos por ventas</t>
  </si>
  <si>
    <t>Total pasivo</t>
  </si>
  <si>
    <t>PMP negociado</t>
  </si>
  <si>
    <t>PMP real</t>
  </si>
  <si>
    <t>Datos para la elaboración del balance y la cuenta de resultados</t>
  </si>
  <si>
    <t>PMC real</t>
  </si>
  <si>
    <t>PMC negociado</t>
  </si>
  <si>
    <t>Existencias (% s/ ventas)</t>
  </si>
  <si>
    <t>Balance</t>
  </si>
  <si>
    <t>Amortización acumulada</t>
  </si>
  <si>
    <t>Póliza de crédito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</si>
</sst>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00"/>
    <numFmt numFmtId="166" formatCode="0.00_);\(0.00\)"/>
    <numFmt numFmtId="167" formatCode="#,##0.0"/>
    <numFmt numFmtId="168" formatCode="#,##0.00_ ;\-#,##0.00\ "/>
    <numFmt numFmtId="169" formatCode="#,##0.0_ ;\-#,##0.0\ "/>
    <numFmt numFmtId="170" formatCode="#,##0_ ;\-#,##0\ "/>
    <numFmt numFmtId="171" formatCode="0.0"/>
    <numFmt numFmtId="172" formatCode="0.000%"/>
    <numFmt numFmtId="173" formatCode="0.0_);\(0.0\)"/>
    <numFmt numFmtId="174" formatCode="0_);\(0\)"/>
    <numFmt numFmtId="175" formatCode="0_ ;\-0\ "/>
  </numFmts>
  <fonts count="14">
    <font>
      <sz val="10"/>
      <name val="Arial"/>
      <family val="0"/>
    </font>
    <font>
      <sz val="10"/>
      <name val="Geneva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u val="single"/>
      <sz val="10"/>
      <color indexed="9"/>
      <name val="Arial"/>
      <family val="2"/>
    </font>
    <font>
      <b/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5" fontId="0" fillId="0" borderId="0" xfId="17" applyNumberFormat="1" applyFont="1" applyFill="1" applyAlignment="1">
      <alignment/>
    </xf>
    <xf numFmtId="10" fontId="0" fillId="0" borderId="0" xfId="17" applyNumberFormat="1" applyFont="1" applyFill="1" applyAlignment="1">
      <alignment/>
    </xf>
    <xf numFmtId="43" fontId="0" fillId="0" borderId="0" xfId="17" applyFont="1" applyFill="1" applyAlignment="1">
      <alignment/>
    </xf>
    <xf numFmtId="0" fontId="2" fillId="0" borderId="0" xfId="0" applyFont="1" applyFill="1" applyAlignment="1">
      <alignment horizontal="right"/>
    </xf>
    <xf numFmtId="9" fontId="0" fillId="0" borderId="0" xfId="22" applyFont="1" applyFill="1" applyAlignment="1">
      <alignment/>
    </xf>
    <xf numFmtId="0" fontId="3" fillId="0" borderId="0" xfId="0" applyFont="1" applyFill="1" applyAlignment="1">
      <alignment/>
    </xf>
    <xf numFmtId="10" fontId="0" fillId="0" borderId="0" xfId="22" applyNumberFormat="1" applyFont="1" applyFill="1" applyAlignment="1">
      <alignment/>
    </xf>
    <xf numFmtId="164" fontId="0" fillId="0" borderId="0" xfId="22" applyNumberFormat="1" applyFont="1" applyFill="1" applyAlignment="1">
      <alignment/>
    </xf>
    <xf numFmtId="43" fontId="0" fillId="0" borderId="0" xfId="17" applyFont="1" applyFill="1" applyAlignment="1">
      <alignment horizontal="centerContinuous"/>
    </xf>
    <xf numFmtId="10" fontId="0" fillId="0" borderId="0" xfId="17" applyNumberFormat="1" applyFont="1" applyFill="1" applyAlignment="1">
      <alignment horizontal="centerContinuous"/>
    </xf>
    <xf numFmtId="164" fontId="0" fillId="0" borderId="0" xfId="17" applyNumberFormat="1" applyFont="1" applyFill="1" applyAlignment="1">
      <alignment horizontal="centerContinuous"/>
    </xf>
    <xf numFmtId="10" fontId="2" fillId="0" borderId="0" xfId="17" applyNumberFormat="1" applyFont="1" applyFill="1" applyAlignment="1">
      <alignment horizontal="center"/>
    </xf>
    <xf numFmtId="164" fontId="2" fillId="0" borderId="0" xfId="17" applyNumberFormat="1" applyFont="1" applyFill="1" applyAlignment="1">
      <alignment horizontal="center"/>
    </xf>
    <xf numFmtId="10" fontId="0" fillId="0" borderId="0" xfId="19" applyNumberFormat="1" applyFont="1" applyFill="1" applyAlignment="1">
      <alignment/>
    </xf>
    <xf numFmtId="164" fontId="0" fillId="0" borderId="0" xfId="19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10" fontId="5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0" fontId="8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2" fontId="0" fillId="0" borderId="0" xfId="19" applyNumberFormat="1" applyFont="1" applyFill="1" applyAlignment="1">
      <alignment/>
    </xf>
    <xf numFmtId="0" fontId="0" fillId="0" borderId="0" xfId="0" applyFont="1" applyFill="1" applyBorder="1" applyAlignment="1">
      <alignment horizontal="justify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left"/>
    </xf>
    <xf numFmtId="9" fontId="0" fillId="0" borderId="0" xfId="0" applyNumberFormat="1" applyFont="1" applyFill="1" applyAlignment="1">
      <alignment horizontal="right"/>
    </xf>
    <xf numFmtId="1" fontId="0" fillId="0" borderId="0" xfId="17" applyNumberFormat="1" applyFont="1" applyFill="1" applyAlignment="1">
      <alignment horizontal="right"/>
    </xf>
    <xf numFmtId="3" fontId="0" fillId="0" borderId="0" xfId="17" applyNumberFormat="1" applyFont="1" applyFill="1" applyBorder="1" applyAlignment="1">
      <alignment/>
    </xf>
    <xf numFmtId="3" fontId="0" fillId="0" borderId="0" xfId="17" applyNumberFormat="1" applyFont="1" applyFill="1" applyBorder="1" applyAlignment="1">
      <alignment horizontal="right"/>
    </xf>
    <xf numFmtId="170" fontId="0" fillId="0" borderId="0" xfId="17" applyNumberFormat="1" applyFont="1" applyFill="1" applyBorder="1" applyAlignment="1">
      <alignment horizontal="right"/>
    </xf>
    <xf numFmtId="170" fontId="3" fillId="0" borderId="0" xfId="17" applyNumberFormat="1" applyFont="1" applyFill="1" applyBorder="1" applyAlignment="1">
      <alignment horizontal="right"/>
    </xf>
    <xf numFmtId="170" fontId="0" fillId="0" borderId="0" xfId="17" applyNumberFormat="1" applyFont="1" applyFill="1" applyAlignment="1">
      <alignment/>
    </xf>
    <xf numFmtId="170" fontId="3" fillId="0" borderId="0" xfId="17" applyNumberFormat="1" applyFont="1" applyFill="1" applyBorder="1" applyAlignment="1">
      <alignment/>
    </xf>
    <xf numFmtId="170" fontId="0" fillId="0" borderId="0" xfId="17" applyNumberFormat="1" applyFont="1" applyFill="1" applyBorder="1" applyAlignment="1">
      <alignment/>
    </xf>
    <xf numFmtId="174" fontId="0" fillId="0" borderId="0" xfId="19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 horizontal="centerContinuous"/>
    </xf>
    <xf numFmtId="10" fontId="5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centerContinuous"/>
    </xf>
    <xf numFmtId="0" fontId="10" fillId="0" borderId="0" xfId="0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0" fillId="3" borderId="0" xfId="0" applyFont="1" applyFill="1" applyAlignment="1">
      <alignment/>
    </xf>
    <xf numFmtId="3" fontId="0" fillId="3" borderId="0" xfId="17" applyNumberFormat="1" applyFont="1" applyFill="1" applyBorder="1" applyAlignment="1">
      <alignment horizontal="right"/>
    </xf>
    <xf numFmtId="0" fontId="3" fillId="3" borderId="0" xfId="0" applyFont="1" applyFill="1" applyAlignment="1">
      <alignment/>
    </xf>
    <xf numFmtId="3" fontId="3" fillId="3" borderId="0" xfId="17" applyNumberFormat="1" applyFont="1" applyFill="1" applyBorder="1" applyAlignment="1">
      <alignment horizontal="right"/>
    </xf>
    <xf numFmtId="0" fontId="3" fillId="3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3" fontId="0" fillId="3" borderId="1" xfId="17" applyNumberFormat="1" applyFont="1" applyFill="1" applyBorder="1" applyAlignment="1">
      <alignment/>
    </xf>
    <xf numFmtId="3" fontId="0" fillId="0" borderId="1" xfId="17" applyNumberFormat="1" applyFont="1" applyFill="1" applyBorder="1" applyAlignment="1">
      <alignment/>
    </xf>
    <xf numFmtId="3" fontId="3" fillId="3" borderId="1" xfId="17" applyNumberFormat="1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10" fontId="6" fillId="0" borderId="2" xfId="0" applyNumberFormat="1" applyFont="1" applyFill="1" applyBorder="1" applyAlignment="1">
      <alignment horizontal="right"/>
    </xf>
    <xf numFmtId="164" fontId="0" fillId="3" borderId="3" xfId="22" applyNumberFormat="1" applyFont="1" applyFill="1" applyBorder="1" applyAlignment="1">
      <alignment horizontal="right"/>
    </xf>
    <xf numFmtId="164" fontId="0" fillId="0" borderId="3" xfId="22" applyNumberFormat="1" applyFont="1" applyFill="1" applyBorder="1" applyAlignment="1">
      <alignment horizontal="right"/>
    </xf>
    <xf numFmtId="164" fontId="3" fillId="3" borderId="3" xfId="22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10" fontId="9" fillId="2" borderId="0" xfId="17" applyNumberFormat="1" applyFont="1" applyFill="1" applyAlignment="1">
      <alignment horizontal="center"/>
    </xf>
    <xf numFmtId="164" fontId="9" fillId="2" borderId="0" xfId="17" applyNumberFormat="1" applyFont="1" applyFill="1" applyAlignment="1">
      <alignment horizontal="center"/>
    </xf>
    <xf numFmtId="170" fontId="0" fillId="0" borderId="1" xfId="17" applyNumberFormat="1" applyFont="1" applyFill="1" applyBorder="1" applyAlignment="1">
      <alignment horizontal="right"/>
    </xf>
    <xf numFmtId="170" fontId="3" fillId="0" borderId="1" xfId="17" applyNumberFormat="1" applyFont="1" applyFill="1" applyBorder="1" applyAlignment="1">
      <alignment horizontal="right"/>
    </xf>
    <xf numFmtId="170" fontId="0" fillId="0" borderId="1" xfId="17" applyNumberFormat="1" applyFont="1" applyFill="1" applyBorder="1" applyAlignment="1">
      <alignment/>
    </xf>
    <xf numFmtId="170" fontId="3" fillId="0" borderId="1" xfId="17" applyNumberFormat="1" applyFont="1" applyFill="1" applyBorder="1" applyAlignment="1">
      <alignment/>
    </xf>
    <xf numFmtId="43" fontId="0" fillId="3" borderId="1" xfId="17" applyFont="1" applyFill="1" applyBorder="1" applyAlignment="1">
      <alignment/>
    </xf>
    <xf numFmtId="43" fontId="0" fillId="3" borderId="0" xfId="17" applyFont="1" applyFill="1" applyAlignment="1">
      <alignment/>
    </xf>
    <xf numFmtId="170" fontId="0" fillId="3" borderId="1" xfId="17" applyNumberFormat="1" applyFont="1" applyFill="1" applyBorder="1" applyAlignment="1">
      <alignment horizontal="right"/>
    </xf>
    <xf numFmtId="170" fontId="0" fillId="3" borderId="0" xfId="17" applyNumberFormat="1" applyFont="1" applyFill="1" applyBorder="1" applyAlignment="1">
      <alignment horizontal="right"/>
    </xf>
    <xf numFmtId="170" fontId="3" fillId="3" borderId="1" xfId="17" applyNumberFormat="1" applyFont="1" applyFill="1" applyBorder="1" applyAlignment="1">
      <alignment horizontal="right"/>
    </xf>
    <xf numFmtId="170" fontId="3" fillId="3" borderId="0" xfId="17" applyNumberFormat="1" applyFont="1" applyFill="1" applyBorder="1" applyAlignment="1">
      <alignment/>
    </xf>
    <xf numFmtId="170" fontId="3" fillId="3" borderId="1" xfId="17" applyNumberFormat="1" applyFont="1" applyFill="1" applyBorder="1" applyAlignment="1">
      <alignment/>
    </xf>
    <xf numFmtId="170" fontId="0" fillId="3" borderId="0" xfId="17" applyNumberFormat="1" applyFont="1" applyFill="1" applyBorder="1" applyAlignment="1">
      <alignment/>
    </xf>
    <xf numFmtId="170" fontId="0" fillId="3" borderId="1" xfId="17" applyNumberFormat="1" applyFont="1" applyFill="1" applyBorder="1" applyAlignment="1">
      <alignment/>
    </xf>
    <xf numFmtId="170" fontId="3" fillId="3" borderId="0" xfId="17" applyNumberFormat="1" applyFont="1" applyFill="1" applyAlignment="1">
      <alignment/>
    </xf>
    <xf numFmtId="170" fontId="0" fillId="3" borderId="1" xfId="0" applyNumberFormat="1" applyFont="1" applyFill="1" applyBorder="1" applyAlignment="1">
      <alignment/>
    </xf>
    <xf numFmtId="170" fontId="0" fillId="3" borderId="0" xfId="0" applyNumberFormat="1" applyFont="1" applyFill="1" applyAlignment="1">
      <alignment/>
    </xf>
    <xf numFmtId="170" fontId="3" fillId="3" borderId="0" xfId="17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10" fontId="5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left"/>
    </xf>
    <xf numFmtId="9" fontId="0" fillId="3" borderId="0" xfId="0" applyNumberFormat="1" applyFont="1" applyFill="1" applyAlignment="1">
      <alignment horizontal="right"/>
    </xf>
    <xf numFmtId="164" fontId="0" fillId="3" borderId="0" xfId="0" applyNumberFormat="1" applyFon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1" fontId="0" fillId="3" borderId="0" xfId="17" applyNumberFormat="1" applyFont="1" applyFill="1" applyAlignment="1">
      <alignment horizontal="right"/>
    </xf>
    <xf numFmtId="10" fontId="10" fillId="0" borderId="2" xfId="0" applyNumberFormat="1" applyFont="1" applyFill="1" applyBorder="1" applyAlignment="1">
      <alignment horizontal="right"/>
    </xf>
    <xf numFmtId="164" fontId="0" fillId="0" borderId="3" xfId="22" applyNumberFormat="1" applyFont="1" applyFill="1" applyBorder="1" applyAlignment="1">
      <alignment/>
    </xf>
    <xf numFmtId="4" fontId="0" fillId="0" borderId="2" xfId="17" applyNumberFormat="1" applyFont="1" applyFill="1" applyBorder="1" applyAlignment="1">
      <alignment/>
    </xf>
    <xf numFmtId="164" fontId="0" fillId="3" borderId="3" xfId="22" applyNumberFormat="1" applyFont="1" applyFill="1" applyBorder="1" applyAlignment="1">
      <alignment/>
    </xf>
    <xf numFmtId="164" fontId="3" fillId="3" borderId="3" xfId="22" applyNumberFormat="1" applyFont="1" applyFill="1" applyBorder="1" applyAlignment="1">
      <alignment/>
    </xf>
    <xf numFmtId="164" fontId="3" fillId="0" borderId="3" xfId="22" applyNumberFormat="1" applyFont="1" applyFill="1" applyBorder="1" applyAlignment="1">
      <alignment/>
    </xf>
    <xf numFmtId="164" fontId="0" fillId="0" borderId="3" xfId="17" applyNumberFormat="1" applyFont="1" applyFill="1" applyBorder="1" applyAlignment="1">
      <alignment/>
    </xf>
    <xf numFmtId="164" fontId="0" fillId="3" borderId="3" xfId="0" applyNumberFormat="1" applyFont="1" applyFill="1" applyBorder="1" applyAlignment="1">
      <alignment/>
    </xf>
    <xf numFmtId="164" fontId="0" fillId="0" borderId="3" xfId="17" applyNumberFormat="1" applyFont="1" applyFill="1" applyBorder="1" applyAlignment="1">
      <alignment horizontal="right"/>
    </xf>
    <xf numFmtId="164" fontId="0" fillId="3" borderId="3" xfId="17" applyNumberFormat="1" applyFont="1" applyFill="1" applyBorder="1" applyAlignment="1">
      <alignment horizontal="right"/>
    </xf>
    <xf numFmtId="164" fontId="3" fillId="3" borderId="3" xfId="17" applyNumberFormat="1" applyFont="1" applyFill="1" applyBorder="1" applyAlignment="1">
      <alignment horizontal="right"/>
    </xf>
    <xf numFmtId="164" fontId="3" fillId="0" borderId="3" xfId="17" applyNumberFormat="1" applyFont="1" applyFill="1" applyBorder="1" applyAlignment="1">
      <alignment horizontal="right"/>
    </xf>
    <xf numFmtId="10" fontId="0" fillId="3" borderId="3" xfId="17" applyNumberFormat="1" applyFont="1" applyFill="1" applyBorder="1" applyAlignment="1">
      <alignment/>
    </xf>
    <xf numFmtId="164" fontId="0" fillId="3" borderId="3" xfId="17" applyNumberFormat="1" applyFont="1" applyFill="1" applyBorder="1" applyAlignment="1">
      <alignment/>
    </xf>
    <xf numFmtId="170" fontId="3" fillId="3" borderId="1" xfId="19" applyNumberFormat="1" applyFont="1" applyFill="1" applyBorder="1" applyAlignment="1">
      <alignment/>
    </xf>
    <xf numFmtId="164" fontId="3" fillId="3" borderId="3" xfId="17" applyNumberFormat="1" applyFont="1" applyFill="1" applyBorder="1" applyAlignment="1">
      <alignment/>
    </xf>
    <xf numFmtId="170" fontId="3" fillId="3" borderId="0" xfId="19" applyNumberFormat="1" applyFont="1" applyFill="1" applyAlignment="1">
      <alignment/>
    </xf>
    <xf numFmtId="0" fontId="10" fillId="0" borderId="1" xfId="0" applyFont="1" applyFill="1" applyBorder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1" fontId="0" fillId="3" borderId="2" xfId="17" applyNumberFormat="1" applyFont="1" applyFill="1" applyBorder="1" applyAlignment="1">
      <alignment horizontal="right"/>
    </xf>
    <xf numFmtId="1" fontId="0" fillId="0" borderId="2" xfId="17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9" fontId="0" fillId="0" borderId="1" xfId="0" applyNumberFormat="1" applyFont="1" applyFill="1" applyBorder="1" applyAlignment="1">
      <alignment horizontal="right"/>
    </xf>
    <xf numFmtId="9" fontId="0" fillId="3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1" fontId="0" fillId="3" borderId="1" xfId="17" applyNumberFormat="1" applyFont="1" applyFill="1" applyBorder="1" applyAlignment="1">
      <alignment horizontal="right"/>
    </xf>
    <xf numFmtId="1" fontId="0" fillId="0" borderId="1" xfId="17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10" fontId="0" fillId="3" borderId="2" xfId="0" applyNumberFormat="1" applyFont="1" applyFill="1" applyBorder="1" applyAlignment="1">
      <alignment horizontal="right"/>
    </xf>
    <xf numFmtId="10" fontId="0" fillId="0" borderId="2" xfId="0" applyNumberFormat="1" applyFont="1" applyFill="1" applyBorder="1" applyAlignment="1">
      <alignment horizontal="left"/>
    </xf>
    <xf numFmtId="10" fontId="0" fillId="0" borderId="2" xfId="0" applyNumberFormat="1" applyFont="1" applyFill="1" applyBorder="1" applyAlignment="1">
      <alignment horizontal="right"/>
    </xf>
    <xf numFmtId="3" fontId="0" fillId="0" borderId="2" xfId="17" applyNumberFormat="1" applyFont="1" applyFill="1" applyBorder="1" applyAlignment="1">
      <alignment/>
    </xf>
    <xf numFmtId="10" fontId="13" fillId="0" borderId="2" xfId="0" applyNumberFormat="1" applyFont="1" applyFill="1" applyBorder="1" applyAlignment="1">
      <alignment horizontal="left"/>
    </xf>
    <xf numFmtId="10" fontId="8" fillId="0" borderId="2" xfId="0" applyNumberFormat="1" applyFont="1" applyFill="1" applyBorder="1" applyAlignment="1">
      <alignment horizontal="left"/>
    </xf>
    <xf numFmtId="10" fontId="0" fillId="3" borderId="2" xfId="0" applyNumberFormat="1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iurana balances99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Gráfica!$B$3</c:f>
              <c:strCache>
                <c:ptCount val="1"/>
                <c:pt idx="0">
                  <c:v>FM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Gráfica!$C$2:$E$2</c:f>
              <c:numCache/>
            </c:numRef>
          </c:cat>
          <c:val>
            <c:numRef>
              <c:f>Gráfica!$C$3:$E$3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Gráfica!$B$4</c:f>
              <c:strCache>
                <c:ptCount val="1"/>
                <c:pt idx="0">
                  <c:v>NOF reales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Gráfica!$C$2:$E$2</c:f>
              <c:numCache/>
            </c:numRef>
          </c:cat>
          <c:val>
            <c:numRef>
              <c:f>Gráfica!$C$4:$E$4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4466312"/>
        <c:axId val="63087945"/>
      </c:lineChart>
      <c:catAx>
        <c:axId val="1446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87945"/>
        <c:crosses val="autoZero"/>
        <c:auto val="1"/>
        <c:lblOffset val="100"/>
        <c:noMultiLvlLbl val="0"/>
      </c:catAx>
      <c:valAx>
        <c:axId val="630879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66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123825</xdr:rowOff>
    </xdr:from>
    <xdr:to>
      <xdr:col>6</xdr:col>
      <xdr:colOff>695325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600075" y="123825"/>
        <a:ext cx="46672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4"/>
  <sheetViews>
    <sheetView tabSelected="1" workbookViewId="0" topLeftCell="A1">
      <selection activeCell="I51" sqref="I51"/>
    </sheetView>
  </sheetViews>
  <sheetFormatPr defaultColWidth="11.421875" defaultRowHeight="12.75" outlineLevelRow="1"/>
  <cols>
    <col min="1" max="1" width="40.28125" style="1" customWidth="1"/>
    <col min="2" max="2" width="11.421875" style="1" customWidth="1"/>
    <col min="3" max="3" width="7.7109375" style="1" customWidth="1"/>
    <col min="4" max="4" width="11.421875" style="1" customWidth="1"/>
    <col min="5" max="5" width="7.7109375" style="1" customWidth="1"/>
    <col min="6" max="6" width="11.421875" style="1" customWidth="1"/>
    <col min="7" max="7" width="7.7109375" style="1" customWidth="1"/>
    <col min="8" max="16384" width="11.421875" style="1" customWidth="1"/>
  </cols>
  <sheetData>
    <row r="1" spans="1:7" ht="12.75">
      <c r="A1" s="88" t="s">
        <v>18</v>
      </c>
      <c r="B1" s="27"/>
      <c r="C1" s="28"/>
      <c r="D1" s="27"/>
      <c r="E1" s="29"/>
      <c r="F1" s="27"/>
      <c r="G1" s="28"/>
    </row>
    <row r="2" spans="1:7" ht="12.75">
      <c r="A2" s="26"/>
      <c r="B2" s="27"/>
      <c r="C2" s="28"/>
      <c r="D2" s="27"/>
      <c r="E2" s="29"/>
      <c r="F2" s="27"/>
      <c r="G2" s="28"/>
    </row>
    <row r="3" spans="1:7" ht="12.75">
      <c r="A3" s="89" t="s">
        <v>43</v>
      </c>
      <c r="B3" s="90"/>
      <c r="C3" s="91"/>
      <c r="D3" s="90"/>
      <c r="E3" s="92"/>
      <c r="F3" s="90"/>
      <c r="G3" s="91"/>
    </row>
    <row r="4" spans="1:7" ht="12.75">
      <c r="A4" s="26"/>
      <c r="B4" s="27"/>
      <c r="C4" s="28"/>
      <c r="D4" s="27"/>
      <c r="E4" s="29"/>
      <c r="F4" s="27"/>
      <c r="G4" s="28"/>
    </row>
    <row r="5" spans="1:7" ht="12.75" outlineLevel="1">
      <c r="A5" s="26"/>
      <c r="B5" s="116" t="s">
        <v>15</v>
      </c>
      <c r="C5" s="99"/>
      <c r="D5" s="50" t="s">
        <v>16</v>
      </c>
      <c r="E5" s="51"/>
      <c r="F5" s="116" t="s">
        <v>17</v>
      </c>
      <c r="G5" s="135"/>
    </row>
    <row r="6" spans="1:7" ht="12.75" outlineLevel="1">
      <c r="A6" s="26"/>
      <c r="B6" s="58"/>
      <c r="C6" s="63"/>
      <c r="D6" s="24"/>
      <c r="E6" s="25"/>
      <c r="F6" s="58"/>
      <c r="G6" s="136"/>
    </row>
    <row r="7" spans="1:7" ht="12.75" outlineLevel="1">
      <c r="A7" s="93" t="s">
        <v>20</v>
      </c>
      <c r="B7" s="124"/>
      <c r="C7" s="131"/>
      <c r="D7" s="94">
        <v>0.4</v>
      </c>
      <c r="E7" s="95"/>
      <c r="F7" s="126">
        <v>0.35</v>
      </c>
      <c r="G7" s="137"/>
    </row>
    <row r="8" spans="1:7" ht="12.75" outlineLevel="1">
      <c r="A8" s="30" t="s">
        <v>36</v>
      </c>
      <c r="B8" s="125">
        <v>0.05</v>
      </c>
      <c r="C8" s="132"/>
      <c r="D8" s="33">
        <v>0.055</v>
      </c>
      <c r="E8" s="34"/>
      <c r="F8" s="125">
        <v>0.06</v>
      </c>
      <c r="G8" s="132"/>
    </row>
    <row r="9" spans="1:7" ht="12.75" outlineLevel="1">
      <c r="A9" s="93" t="s">
        <v>37</v>
      </c>
      <c r="B9" s="126">
        <v>0.35</v>
      </c>
      <c r="C9" s="131"/>
      <c r="D9" s="94">
        <v>0.35</v>
      </c>
      <c r="E9" s="95"/>
      <c r="F9" s="126">
        <v>0.35</v>
      </c>
      <c r="G9" s="137"/>
    </row>
    <row r="10" spans="1:7" ht="12.75" outlineLevel="1">
      <c r="A10" s="30" t="s">
        <v>45</v>
      </c>
      <c r="B10" s="127">
        <v>30</v>
      </c>
      <c r="C10" s="120"/>
      <c r="D10" s="97">
        <v>30</v>
      </c>
      <c r="E10" s="97"/>
      <c r="F10" s="127">
        <v>30</v>
      </c>
      <c r="G10" s="138"/>
    </row>
    <row r="11" spans="1:7" ht="12.75" outlineLevel="1">
      <c r="A11" s="93" t="s">
        <v>44</v>
      </c>
      <c r="B11" s="128">
        <v>30</v>
      </c>
      <c r="C11" s="121"/>
      <c r="D11" s="98">
        <v>40</v>
      </c>
      <c r="E11" s="98"/>
      <c r="F11" s="128">
        <v>50</v>
      </c>
      <c r="G11" s="137"/>
    </row>
    <row r="12" spans="1:7" ht="12.75" outlineLevel="1">
      <c r="A12" s="30" t="s">
        <v>41</v>
      </c>
      <c r="B12" s="129">
        <v>30</v>
      </c>
      <c r="C12" s="122"/>
      <c r="D12" s="36">
        <v>30</v>
      </c>
      <c r="E12" s="36"/>
      <c r="F12" s="129">
        <v>30</v>
      </c>
      <c r="G12" s="132"/>
    </row>
    <row r="13" spans="1:7" ht="12.75" outlineLevel="1">
      <c r="A13" s="93" t="s">
        <v>42</v>
      </c>
      <c r="B13" s="130">
        <v>40</v>
      </c>
      <c r="C13" s="123"/>
      <c r="D13" s="96">
        <v>50</v>
      </c>
      <c r="E13" s="96"/>
      <c r="F13" s="130">
        <v>60</v>
      </c>
      <c r="G13" s="137"/>
    </row>
    <row r="14" spans="1:7" ht="12.75" outlineLevel="1">
      <c r="A14" s="30" t="s">
        <v>38</v>
      </c>
      <c r="B14" s="125">
        <v>0.01</v>
      </c>
      <c r="C14" s="133"/>
      <c r="D14" s="35">
        <v>0.01</v>
      </c>
      <c r="E14" s="33"/>
      <c r="F14" s="125">
        <v>0.01</v>
      </c>
      <c r="G14" s="132"/>
    </row>
    <row r="15" spans="1:7" ht="12.75" outlineLevel="1">
      <c r="A15" s="93" t="s">
        <v>46</v>
      </c>
      <c r="B15" s="126">
        <v>0.12</v>
      </c>
      <c r="C15" s="131"/>
      <c r="D15" s="94">
        <v>0.15</v>
      </c>
      <c r="E15" s="95"/>
      <c r="F15" s="126">
        <v>0.15</v>
      </c>
      <c r="G15" s="137"/>
    </row>
    <row r="16" spans="1:7" ht="12.75" outlineLevel="1">
      <c r="A16" s="19" t="s">
        <v>7</v>
      </c>
      <c r="B16" s="60">
        <f>-B24+B43</f>
        <v>820</v>
      </c>
      <c r="C16" s="134"/>
      <c r="D16" s="37">
        <f>-D24-B43+D43</f>
        <v>1090</v>
      </c>
      <c r="E16" s="37"/>
      <c r="F16" s="60">
        <f>-F24-D43+F43</f>
        <v>1423.5</v>
      </c>
      <c r="G16" s="101"/>
    </row>
    <row r="17" spans="1:7" ht="12.75" outlineLevel="1">
      <c r="A17" s="26"/>
      <c r="B17" s="27"/>
      <c r="C17" s="28"/>
      <c r="D17" s="27"/>
      <c r="E17" s="29"/>
      <c r="F17" s="27"/>
      <c r="G17" s="28"/>
    </row>
    <row r="18" spans="1:7" ht="12.75">
      <c r="A18" s="2"/>
      <c r="B18" s="3"/>
      <c r="C18" s="4"/>
      <c r="D18" s="5"/>
      <c r="E18" s="5"/>
      <c r="F18" s="5"/>
      <c r="G18" s="5"/>
    </row>
    <row r="19" spans="1:7" ht="12.75">
      <c r="A19" s="46" t="s">
        <v>19</v>
      </c>
      <c r="B19" s="47"/>
      <c r="C19" s="48"/>
      <c r="D19" s="47"/>
      <c r="E19" s="49"/>
      <c r="F19" s="47"/>
      <c r="G19" s="48"/>
    </row>
    <row r="20" spans="1:7" s="2" customFormat="1" ht="12.75">
      <c r="A20" s="20"/>
      <c r="B20" s="21"/>
      <c r="C20" s="22"/>
      <c r="D20" s="21"/>
      <c r="E20" s="23"/>
      <c r="F20" s="21"/>
      <c r="G20" s="22"/>
    </row>
    <row r="21" spans="1:7" ht="12.75" outlineLevel="1">
      <c r="A21" s="2"/>
      <c r="B21" s="139" t="s">
        <v>15</v>
      </c>
      <c r="C21" s="140"/>
      <c r="D21" s="139" t="s">
        <v>16</v>
      </c>
      <c r="E21" s="140"/>
      <c r="F21" s="139" t="s">
        <v>17</v>
      </c>
      <c r="G21" s="140"/>
    </row>
    <row r="22" spans="1:7" ht="12.75" outlineLevel="1">
      <c r="A22" s="2"/>
      <c r="B22" s="58"/>
      <c r="C22" s="63"/>
      <c r="D22" s="24"/>
      <c r="E22" s="67"/>
      <c r="F22" s="24"/>
      <c r="G22" s="63"/>
    </row>
    <row r="23" spans="1:7" ht="12.75" outlineLevel="1">
      <c r="A23" s="52" t="s">
        <v>39</v>
      </c>
      <c r="B23" s="59">
        <v>1000</v>
      </c>
      <c r="C23" s="64">
        <f aca="true" t="shared" si="0" ref="C23:C33">+B23/B$23</f>
        <v>1</v>
      </c>
      <c r="D23" s="53">
        <f>B23*(1+D7)</f>
        <v>1400</v>
      </c>
      <c r="E23" s="64">
        <f aca="true" t="shared" si="1" ref="E23:E33">+D23/D$23</f>
        <v>1</v>
      </c>
      <c r="F23" s="53">
        <f>D23*(1+F7)</f>
        <v>1890.0000000000002</v>
      </c>
      <c r="G23" s="64">
        <f aca="true" t="shared" si="2" ref="G23:G33">+F23/F$23</f>
        <v>1</v>
      </c>
    </row>
    <row r="24" spans="1:7" ht="12.75" outlineLevel="1">
      <c r="A24" s="2" t="s">
        <v>0</v>
      </c>
      <c r="B24" s="60">
        <v>-700</v>
      </c>
      <c r="C24" s="65">
        <f t="shared" si="0"/>
        <v>-0.7</v>
      </c>
      <c r="D24" s="38">
        <v>-1000</v>
      </c>
      <c r="E24" s="65">
        <f t="shared" si="1"/>
        <v>-0.7142857142857143</v>
      </c>
      <c r="F24" s="38">
        <v>-1350</v>
      </c>
      <c r="G24" s="65">
        <f t="shared" si="2"/>
        <v>-0.7142857142857142</v>
      </c>
    </row>
    <row r="25" spans="1:7" ht="12.75" outlineLevel="1">
      <c r="A25" s="54" t="s">
        <v>1</v>
      </c>
      <c r="B25" s="61">
        <f>SUM(B23:B24)</f>
        <v>300</v>
      </c>
      <c r="C25" s="66">
        <f t="shared" si="0"/>
        <v>0.3</v>
      </c>
      <c r="D25" s="55">
        <f>SUM(D23:D24)</f>
        <v>400</v>
      </c>
      <c r="E25" s="66">
        <f t="shared" si="1"/>
        <v>0.2857142857142857</v>
      </c>
      <c r="F25" s="55">
        <f>SUM(F23:F24)</f>
        <v>540.0000000000002</v>
      </c>
      <c r="G25" s="66">
        <f t="shared" si="2"/>
        <v>0.2857142857142858</v>
      </c>
    </row>
    <row r="26" spans="1:7" ht="12.75" outlineLevel="1">
      <c r="A26" s="2" t="s">
        <v>2</v>
      </c>
      <c r="B26" s="60">
        <v>-200</v>
      </c>
      <c r="C26" s="65">
        <f t="shared" si="0"/>
        <v>-0.2</v>
      </c>
      <c r="D26" s="38">
        <v>-275</v>
      </c>
      <c r="E26" s="65">
        <f t="shared" si="1"/>
        <v>-0.19642857142857142</v>
      </c>
      <c r="F26" s="38">
        <v>-375</v>
      </c>
      <c r="G26" s="65">
        <f t="shared" si="2"/>
        <v>-0.1984126984126984</v>
      </c>
    </row>
    <row r="27" spans="1:7" ht="12.75" outlineLevel="1">
      <c r="A27" s="52" t="s">
        <v>3</v>
      </c>
      <c r="B27" s="59">
        <v>-2</v>
      </c>
      <c r="C27" s="64">
        <f t="shared" si="0"/>
        <v>-0.002</v>
      </c>
      <c r="D27" s="53">
        <v>-6</v>
      </c>
      <c r="E27" s="64">
        <f t="shared" si="1"/>
        <v>-0.004285714285714286</v>
      </c>
      <c r="F27" s="53">
        <v>-8</v>
      </c>
      <c r="G27" s="64">
        <f t="shared" si="2"/>
        <v>-0.004232804232804232</v>
      </c>
    </row>
    <row r="28" spans="1:7" ht="12.75" outlineLevel="1">
      <c r="A28" s="2" t="s">
        <v>4</v>
      </c>
      <c r="B28" s="60">
        <v>-50</v>
      </c>
      <c r="C28" s="65">
        <f t="shared" si="0"/>
        <v>-0.05</v>
      </c>
      <c r="D28" s="38">
        <v>-60</v>
      </c>
      <c r="E28" s="65">
        <f t="shared" si="1"/>
        <v>-0.04285714285714286</v>
      </c>
      <c r="F28" s="38">
        <v>-90</v>
      </c>
      <c r="G28" s="65">
        <f t="shared" si="2"/>
        <v>-0.047619047619047616</v>
      </c>
    </row>
    <row r="29" spans="1:7" ht="12.75" outlineLevel="1">
      <c r="A29" s="54" t="s">
        <v>11</v>
      </c>
      <c r="B29" s="61">
        <f>SUM(B25:B28)</f>
        <v>48</v>
      </c>
      <c r="C29" s="66">
        <f t="shared" si="0"/>
        <v>0.048</v>
      </c>
      <c r="D29" s="55">
        <f>SUM(D25:D28)</f>
        <v>59</v>
      </c>
      <c r="E29" s="66">
        <f t="shared" si="1"/>
        <v>0.04214285714285714</v>
      </c>
      <c r="F29" s="55">
        <f>SUM(F25:F28)</f>
        <v>67.00000000000023</v>
      </c>
      <c r="G29" s="66">
        <f t="shared" si="2"/>
        <v>0.035449735449735564</v>
      </c>
    </row>
    <row r="30" spans="1:7" ht="12.75" outlineLevel="1">
      <c r="A30" s="2" t="s">
        <v>5</v>
      </c>
      <c r="B30" s="60">
        <f>-(B56+B53+B54)*B8</f>
        <v>-6.6000000000000005</v>
      </c>
      <c r="C30" s="65">
        <f t="shared" si="0"/>
        <v>-0.006600000000000001</v>
      </c>
      <c r="D30" s="60">
        <f>-(D56+D53+D54)*D8</f>
        <v>-12.375</v>
      </c>
      <c r="E30" s="65">
        <f t="shared" si="1"/>
        <v>-0.008839285714285714</v>
      </c>
      <c r="F30" s="60">
        <f>-(F56+F53+F54)*F8</f>
        <v>-17.16</v>
      </c>
      <c r="G30" s="65">
        <f t="shared" si="2"/>
        <v>-0.009079365079365078</v>
      </c>
    </row>
    <row r="31" spans="1:7" ht="12.75" outlineLevel="1">
      <c r="A31" s="54" t="s">
        <v>12</v>
      </c>
      <c r="B31" s="61">
        <f>SUM(B29:B30)</f>
        <v>41.4</v>
      </c>
      <c r="C31" s="66">
        <f t="shared" si="0"/>
        <v>0.0414</v>
      </c>
      <c r="D31" s="55">
        <f>SUM(D29:D30)</f>
        <v>46.625</v>
      </c>
      <c r="E31" s="66">
        <f t="shared" si="1"/>
        <v>0.033303571428571425</v>
      </c>
      <c r="F31" s="55">
        <f>SUM(F29:F30)</f>
        <v>49.84000000000023</v>
      </c>
      <c r="G31" s="66">
        <f t="shared" si="2"/>
        <v>0.02637037037037049</v>
      </c>
    </row>
    <row r="32" spans="1:7" ht="12.75" outlineLevel="1">
      <c r="A32" s="2" t="s">
        <v>6</v>
      </c>
      <c r="B32" s="60">
        <f>-B31*B9</f>
        <v>-14.489999999999998</v>
      </c>
      <c r="C32" s="65">
        <f t="shared" si="0"/>
        <v>-0.014489999999999998</v>
      </c>
      <c r="D32" s="37">
        <f>-D31*D9</f>
        <v>-16.318749999999998</v>
      </c>
      <c r="E32" s="65">
        <f t="shared" si="1"/>
        <v>-0.011656249999999998</v>
      </c>
      <c r="F32" s="37">
        <f>-F31*F9</f>
        <v>-17.44400000000008</v>
      </c>
      <c r="G32" s="65">
        <f t="shared" si="2"/>
        <v>-0.009229629629629671</v>
      </c>
    </row>
    <row r="33" spans="1:7" ht="12.75" outlineLevel="1">
      <c r="A33" s="56" t="s">
        <v>21</v>
      </c>
      <c r="B33" s="61">
        <f>SUM(B31:B32)</f>
        <v>26.91</v>
      </c>
      <c r="C33" s="64">
        <f t="shared" si="0"/>
        <v>0.02691</v>
      </c>
      <c r="D33" s="55">
        <f>SUM(D31:D32)</f>
        <v>30.306250000000002</v>
      </c>
      <c r="E33" s="64">
        <f t="shared" si="1"/>
        <v>0.02164732142857143</v>
      </c>
      <c r="F33" s="55">
        <f>SUM(F31:F32)</f>
        <v>32.39600000000015</v>
      </c>
      <c r="G33" s="64">
        <f t="shared" si="2"/>
        <v>0.017140740740740817</v>
      </c>
    </row>
    <row r="34" spans="1:7" ht="12.75" outlineLevel="1">
      <c r="A34" s="2"/>
      <c r="B34" s="7"/>
      <c r="C34" s="9"/>
      <c r="D34" s="5"/>
      <c r="E34" s="10"/>
      <c r="F34" s="7"/>
      <c r="G34" s="9"/>
    </row>
    <row r="35" spans="1:7" ht="12.75">
      <c r="A35" s="2"/>
      <c r="B35" s="11"/>
      <c r="C35" s="12"/>
      <c r="D35" s="11"/>
      <c r="E35" s="13"/>
      <c r="F35" s="11"/>
      <c r="G35" s="12"/>
    </row>
    <row r="36" spans="1:7" ht="12.75">
      <c r="A36" s="46" t="s">
        <v>47</v>
      </c>
      <c r="B36" s="68"/>
      <c r="C36" s="69"/>
      <c r="D36" s="68"/>
      <c r="E36" s="70"/>
      <c r="F36" s="68"/>
      <c r="G36" s="69"/>
    </row>
    <row r="37" spans="1:7" ht="12.75">
      <c r="A37" s="8"/>
      <c r="B37" s="6"/>
      <c r="C37" s="14"/>
      <c r="D37" s="6"/>
      <c r="E37" s="15"/>
      <c r="F37" s="6"/>
      <c r="G37" s="14"/>
    </row>
    <row r="38" spans="1:7" ht="12.75" outlineLevel="1">
      <c r="A38" s="2"/>
      <c r="B38" s="139" t="s">
        <v>15</v>
      </c>
      <c r="C38" s="140"/>
      <c r="D38" s="141" t="s">
        <v>16</v>
      </c>
      <c r="E38" s="141"/>
      <c r="F38" s="139" t="s">
        <v>17</v>
      </c>
      <c r="G38" s="140"/>
    </row>
    <row r="39" spans="1:7" ht="12.75" outlineLevel="1">
      <c r="A39" s="2"/>
      <c r="B39" s="57"/>
      <c r="C39" s="62"/>
      <c r="D39" s="45"/>
      <c r="E39" s="45"/>
      <c r="F39" s="57"/>
      <c r="G39" s="62"/>
    </row>
    <row r="40" spans="1:7" ht="12.75" outlineLevel="1">
      <c r="A40" s="54" t="s">
        <v>8</v>
      </c>
      <c r="B40" s="75"/>
      <c r="C40" s="111"/>
      <c r="D40" s="76"/>
      <c r="E40" s="112"/>
      <c r="F40" s="75"/>
      <c r="G40" s="111"/>
    </row>
    <row r="41" spans="1:7" ht="12.75" outlineLevel="1">
      <c r="A41" s="2" t="s">
        <v>22</v>
      </c>
      <c r="B41" s="71">
        <f>B14*B23</f>
        <v>10</v>
      </c>
      <c r="C41" s="100">
        <f aca="true" t="shared" si="3" ref="C41:C48">+B41/B$48</f>
        <v>0.030926961531943735</v>
      </c>
      <c r="D41" s="39">
        <f>D14*D23</f>
        <v>14</v>
      </c>
      <c r="E41" s="100">
        <f aca="true" t="shared" si="4" ref="E41:E48">+D41/D$48</f>
        <v>0.02697637587435661</v>
      </c>
      <c r="F41" s="71">
        <f>F14*F23</f>
        <v>18.900000000000002</v>
      </c>
      <c r="G41" s="100">
        <f aca="true" t="shared" si="5" ref="G41:G48">+F41/F$48</f>
        <v>0.026369808031925877</v>
      </c>
    </row>
    <row r="42" spans="1:7" ht="12.75" outlineLevel="1">
      <c r="A42" s="52" t="s">
        <v>23</v>
      </c>
      <c r="B42" s="77">
        <f>((B23/365)*B11)*1.16</f>
        <v>95.34246575342465</v>
      </c>
      <c r="C42" s="102">
        <f t="shared" si="3"/>
        <v>0.2948652770716827</v>
      </c>
      <c r="D42" s="77">
        <f>((D23/365)*D11)*1.16</f>
        <v>177.972602739726</v>
      </c>
      <c r="E42" s="102">
        <f t="shared" si="4"/>
        <v>0.3429325590603141</v>
      </c>
      <c r="F42" s="77">
        <f>((F23/365)*F11)*1.16</f>
        <v>300.32876712328766</v>
      </c>
      <c r="G42" s="102">
        <f t="shared" si="5"/>
        <v>0.4190270865347125</v>
      </c>
    </row>
    <row r="43" spans="1:7" ht="12.75" outlineLevel="1">
      <c r="A43" s="2" t="s">
        <v>24</v>
      </c>
      <c r="B43" s="71">
        <f>B15*B23</f>
        <v>120</v>
      </c>
      <c r="C43" s="100">
        <f t="shared" si="3"/>
        <v>0.37112353838332485</v>
      </c>
      <c r="D43" s="39">
        <f>D15*D23</f>
        <v>210</v>
      </c>
      <c r="E43" s="100">
        <f t="shared" si="4"/>
        <v>0.40464563811534915</v>
      </c>
      <c r="F43" s="71">
        <f>F15*F23</f>
        <v>283.5</v>
      </c>
      <c r="G43" s="100">
        <f t="shared" si="5"/>
        <v>0.3955471204788881</v>
      </c>
    </row>
    <row r="44" spans="1:7" ht="12.75" outlineLevel="1">
      <c r="A44" s="54" t="s">
        <v>25</v>
      </c>
      <c r="B44" s="79">
        <f>SUM(B41:B43)</f>
        <v>225.34246575342465</v>
      </c>
      <c r="C44" s="103">
        <f t="shared" si="3"/>
        <v>0.6969157769869513</v>
      </c>
      <c r="D44" s="80">
        <f>SUM(D41:D43)</f>
        <v>401.97260273972597</v>
      </c>
      <c r="E44" s="103">
        <f t="shared" si="4"/>
        <v>0.7745545730500197</v>
      </c>
      <c r="F44" s="81">
        <f>SUM(F41:F43)</f>
        <v>602.7287671232876</v>
      </c>
      <c r="G44" s="103">
        <f t="shared" si="5"/>
        <v>0.8409440150455265</v>
      </c>
    </row>
    <row r="45" spans="1:7" ht="12.75" outlineLevel="1">
      <c r="A45" s="2" t="s">
        <v>26</v>
      </c>
      <c r="B45" s="71">
        <v>100</v>
      </c>
      <c r="C45" s="100">
        <f t="shared" si="3"/>
        <v>0.30926961531943736</v>
      </c>
      <c r="D45" s="43">
        <f>+B45+25</f>
        <v>125</v>
      </c>
      <c r="E45" s="100">
        <f t="shared" si="4"/>
        <v>0.240860498878184</v>
      </c>
      <c r="F45" s="73">
        <f>+D45+5</f>
        <v>130</v>
      </c>
      <c r="G45" s="100">
        <f t="shared" si="5"/>
        <v>0.1813796319656277</v>
      </c>
    </row>
    <row r="46" spans="1:7" ht="12.75" outlineLevel="1">
      <c r="A46" s="52" t="s">
        <v>48</v>
      </c>
      <c r="B46" s="77">
        <v>-2</v>
      </c>
      <c r="C46" s="102">
        <f t="shared" si="3"/>
        <v>-0.006185392306388747</v>
      </c>
      <c r="D46" s="82">
        <f>D27+B46</f>
        <v>-8</v>
      </c>
      <c r="E46" s="102">
        <f t="shared" si="4"/>
        <v>-0.015415071928203777</v>
      </c>
      <c r="F46" s="83">
        <f>F27+D46</f>
        <v>-16</v>
      </c>
      <c r="G46" s="102">
        <f t="shared" si="5"/>
        <v>-0.02232364701115418</v>
      </c>
    </row>
    <row r="47" spans="1:7" ht="12.75" outlineLevel="1">
      <c r="A47" s="8" t="s">
        <v>27</v>
      </c>
      <c r="B47" s="72">
        <f>SUM(B45:B46)</f>
        <v>98</v>
      </c>
      <c r="C47" s="104">
        <f t="shared" si="3"/>
        <v>0.3030842230130486</v>
      </c>
      <c r="D47" s="42">
        <f>SUM(D45:D46)</f>
        <v>117</v>
      </c>
      <c r="E47" s="104">
        <f t="shared" si="4"/>
        <v>0.22544542694998024</v>
      </c>
      <c r="F47" s="74">
        <f>SUM(F45:F46)</f>
        <v>114</v>
      </c>
      <c r="G47" s="104">
        <f t="shared" si="5"/>
        <v>0.15905598495447354</v>
      </c>
    </row>
    <row r="48" spans="1:7" ht="12.75" outlineLevel="1">
      <c r="A48" s="54" t="s">
        <v>28</v>
      </c>
      <c r="B48" s="79">
        <f>B44+B47</f>
        <v>323.3424657534247</v>
      </c>
      <c r="C48" s="103">
        <f t="shared" si="3"/>
        <v>1</v>
      </c>
      <c r="D48" s="84">
        <f>D44+D47</f>
        <v>518.972602739726</v>
      </c>
      <c r="E48" s="103">
        <f t="shared" si="4"/>
        <v>1</v>
      </c>
      <c r="F48" s="81">
        <f>F44+F47</f>
        <v>716.7287671232876</v>
      </c>
      <c r="G48" s="103">
        <f t="shared" si="5"/>
        <v>1</v>
      </c>
    </row>
    <row r="49" spans="1:7" ht="12.75" outlineLevel="1">
      <c r="A49" s="5"/>
      <c r="B49" s="73"/>
      <c r="C49" s="105"/>
      <c r="D49" s="41"/>
      <c r="E49" s="105"/>
      <c r="F49" s="73"/>
      <c r="G49" s="105"/>
    </row>
    <row r="50" spans="1:7" ht="12.75" outlineLevel="1">
      <c r="A50" s="54" t="s">
        <v>9</v>
      </c>
      <c r="B50" s="85"/>
      <c r="C50" s="106"/>
      <c r="D50" s="86"/>
      <c r="E50" s="106"/>
      <c r="F50" s="85"/>
      <c r="G50" s="106"/>
    </row>
    <row r="51" spans="1:7" ht="12.75" outlineLevel="1">
      <c r="A51" s="2" t="s">
        <v>29</v>
      </c>
      <c r="B51" s="71">
        <f>((B16/365)*B13)*1.16</f>
        <v>104.24109589041096</v>
      </c>
      <c r="C51" s="107">
        <f aca="true" t="shared" si="6" ref="C51:C60">+B51/B$60</f>
        <v>0.3225769530602547</v>
      </c>
      <c r="D51" s="39">
        <f>((D16/365)*D13)*1.16</f>
        <v>173.20547945205476</v>
      </c>
      <c r="E51" s="107">
        <f aca="true" t="shared" si="7" ref="E51:E60">+D51/D$60</f>
        <v>0.33345587828069256</v>
      </c>
      <c r="F51" s="71">
        <f>((F16/365)*F13)*1.16</f>
        <v>271.44</v>
      </c>
      <c r="G51" s="107">
        <f aca="true" t="shared" si="8" ref="G51:G60">+F51/F$60</f>
        <v>0.3785457283909296</v>
      </c>
    </row>
    <row r="52" spans="1:7" ht="12.75" outlineLevel="1">
      <c r="A52" s="52" t="s">
        <v>30</v>
      </c>
      <c r="B52" s="77">
        <v>10</v>
      </c>
      <c r="C52" s="108">
        <f t="shared" si="6"/>
        <v>0.030945276457893443</v>
      </c>
      <c r="D52" s="78">
        <v>14</v>
      </c>
      <c r="E52" s="108">
        <f t="shared" si="7"/>
        <v>0.026952855710445103</v>
      </c>
      <c r="F52" s="77">
        <v>20</v>
      </c>
      <c r="G52" s="108">
        <f t="shared" si="8"/>
        <v>0.02789166875854182</v>
      </c>
    </row>
    <row r="53" spans="1:7" ht="12.75" outlineLevel="1">
      <c r="A53" s="2" t="s">
        <v>31</v>
      </c>
      <c r="B53" s="71">
        <v>78</v>
      </c>
      <c r="C53" s="107">
        <f t="shared" si="6"/>
        <v>0.24137315637156884</v>
      </c>
      <c r="D53" s="39">
        <v>130</v>
      </c>
      <c r="E53" s="107">
        <f t="shared" si="7"/>
        <v>0.2502765173112759</v>
      </c>
      <c r="F53" s="71">
        <v>210</v>
      </c>
      <c r="G53" s="107">
        <f t="shared" si="8"/>
        <v>0.29286252196468915</v>
      </c>
    </row>
    <row r="54" spans="1:7" ht="12.75" outlineLevel="1">
      <c r="A54" s="52" t="s">
        <v>49</v>
      </c>
      <c r="B54" s="77">
        <v>24</v>
      </c>
      <c r="C54" s="108">
        <f t="shared" si="6"/>
        <v>0.07426866349894426</v>
      </c>
      <c r="D54" s="78">
        <v>70</v>
      </c>
      <c r="E54" s="108">
        <f t="shared" si="7"/>
        <v>0.1347642785522255</v>
      </c>
      <c r="F54" s="77">
        <v>56</v>
      </c>
      <c r="G54" s="108">
        <f t="shared" si="8"/>
        <v>0.0780966725239171</v>
      </c>
    </row>
    <row r="55" spans="1:7" ht="12.75" outlineLevel="1">
      <c r="A55" s="8" t="s">
        <v>32</v>
      </c>
      <c r="B55" s="72">
        <f>SUM(B51:B54)</f>
        <v>216.24109589041097</v>
      </c>
      <c r="C55" s="110">
        <f t="shared" si="6"/>
        <v>0.6691640493886614</v>
      </c>
      <c r="D55" s="72">
        <f>SUM(D51:D54)</f>
        <v>387.20547945205476</v>
      </c>
      <c r="E55" s="110">
        <f t="shared" si="7"/>
        <v>0.7454495298546391</v>
      </c>
      <c r="F55" s="72">
        <f>SUM(F51:F54)</f>
        <v>557.44</v>
      </c>
      <c r="G55" s="110">
        <f t="shared" si="8"/>
        <v>0.7773965916380777</v>
      </c>
    </row>
    <row r="56" spans="1:7" ht="12.75" outlineLevel="1">
      <c r="A56" s="54" t="s">
        <v>10</v>
      </c>
      <c r="B56" s="79">
        <v>30</v>
      </c>
      <c r="C56" s="109">
        <f t="shared" si="6"/>
        <v>0.09283582937368033</v>
      </c>
      <c r="D56" s="87">
        <v>25</v>
      </c>
      <c r="E56" s="109">
        <f t="shared" si="7"/>
        <v>0.048130099482937685</v>
      </c>
      <c r="F56" s="79">
        <v>20</v>
      </c>
      <c r="G56" s="109">
        <f t="shared" si="8"/>
        <v>0.02789166875854182</v>
      </c>
    </row>
    <row r="57" spans="1:7" ht="12.75" outlineLevel="1">
      <c r="A57" s="2" t="s">
        <v>33</v>
      </c>
      <c r="B57" s="71">
        <v>50</v>
      </c>
      <c r="C57" s="107">
        <f t="shared" si="6"/>
        <v>0.15472638228946722</v>
      </c>
      <c r="D57" s="39">
        <f>B57+B58</f>
        <v>76.91</v>
      </c>
      <c r="E57" s="107">
        <f t="shared" si="7"/>
        <v>0.14806743804930947</v>
      </c>
      <c r="F57" s="71">
        <f>D57+D58</f>
        <v>107.22</v>
      </c>
      <c r="G57" s="107">
        <f t="shared" si="8"/>
        <v>0.1495272362145427</v>
      </c>
    </row>
    <row r="58" spans="1:7" ht="12.75" outlineLevel="1">
      <c r="A58" s="52" t="s">
        <v>34</v>
      </c>
      <c r="B58" s="77">
        <f>+ROUND(B33,2)</f>
        <v>26.91</v>
      </c>
      <c r="C58" s="108">
        <f t="shared" si="6"/>
        <v>0.08327373894819125</v>
      </c>
      <c r="D58" s="78">
        <f>+ROUND(D33,2)</f>
        <v>30.31</v>
      </c>
      <c r="E58" s="108">
        <f t="shared" si="7"/>
        <v>0.058352932613113646</v>
      </c>
      <c r="F58" s="77">
        <f>+ROUND(F33,2)</f>
        <v>32.4</v>
      </c>
      <c r="G58" s="108">
        <f t="shared" si="8"/>
        <v>0.04518450338883775</v>
      </c>
    </row>
    <row r="59" spans="1:7" ht="12.75" outlineLevel="1">
      <c r="A59" s="8" t="s">
        <v>35</v>
      </c>
      <c r="B59" s="72">
        <f>SUM(B57:B58)</f>
        <v>76.91</v>
      </c>
      <c r="C59" s="110">
        <f t="shared" si="6"/>
        <v>0.23800012123765846</v>
      </c>
      <c r="D59" s="40">
        <f>SUM(D57:D58)</f>
        <v>107.22</v>
      </c>
      <c r="E59" s="110">
        <f t="shared" si="7"/>
        <v>0.20642037066242314</v>
      </c>
      <c r="F59" s="72">
        <f>SUM(F57:F58)</f>
        <v>139.62</v>
      </c>
      <c r="G59" s="110">
        <f t="shared" si="8"/>
        <v>0.19471173960338045</v>
      </c>
    </row>
    <row r="60" spans="1:7" ht="12.75" outlineLevel="1">
      <c r="A60" s="54" t="s">
        <v>40</v>
      </c>
      <c r="B60" s="113">
        <f>B55+B59+B56</f>
        <v>323.15109589041094</v>
      </c>
      <c r="C60" s="114">
        <f t="shared" si="6"/>
        <v>1</v>
      </c>
      <c r="D60" s="115">
        <f>D55+D59+D56</f>
        <v>519.4254794520548</v>
      </c>
      <c r="E60" s="114">
        <f t="shared" si="7"/>
        <v>1</v>
      </c>
      <c r="F60" s="113">
        <f>F55+F59+F56</f>
        <v>717.0600000000001</v>
      </c>
      <c r="G60" s="114">
        <f t="shared" si="8"/>
        <v>1</v>
      </c>
    </row>
    <row r="61" spans="1:7" ht="12.75" outlineLevel="1">
      <c r="A61" s="2"/>
      <c r="B61" s="31"/>
      <c r="C61" s="16"/>
      <c r="D61" s="31"/>
      <c r="E61" s="17"/>
      <c r="F61" s="31"/>
      <c r="G61" s="16"/>
    </row>
    <row r="62" spans="1:7" ht="12.75" outlineLevel="1">
      <c r="A62" s="2"/>
      <c r="B62" s="31"/>
      <c r="C62" s="16"/>
      <c r="D62" s="31"/>
      <c r="E62" s="17"/>
      <c r="F62" s="31"/>
      <c r="G62" s="16"/>
    </row>
    <row r="63" spans="1:7" ht="12.75" outlineLevel="1">
      <c r="A63" s="18"/>
      <c r="B63" s="31"/>
      <c r="C63" s="16"/>
      <c r="D63" s="31"/>
      <c r="E63" s="17"/>
      <c r="F63" s="31"/>
      <c r="G63" s="16"/>
    </row>
    <row r="64" spans="1:7" ht="12.75" outlineLevel="1">
      <c r="A64" s="32"/>
      <c r="B64" s="44"/>
      <c r="C64" s="44"/>
      <c r="D64" s="44"/>
      <c r="E64" s="44"/>
      <c r="F64" s="44"/>
      <c r="G64" s="44"/>
    </row>
    <row r="65" spans="1:7" ht="12.75" outlineLevel="1">
      <c r="A65" s="18"/>
      <c r="B65" s="18"/>
      <c r="C65" s="18"/>
      <c r="D65" s="18"/>
      <c r="E65" s="18"/>
      <c r="F65" s="18"/>
      <c r="G65" s="18"/>
    </row>
    <row r="66" spans="1:7" ht="12.75">
      <c r="A66" s="18"/>
      <c r="B66" s="18"/>
      <c r="C66" s="18"/>
      <c r="D66" s="18"/>
      <c r="E66" s="18"/>
      <c r="F66" s="18"/>
      <c r="G66" s="18"/>
    </row>
    <row r="67" spans="1:7" ht="12.75">
      <c r="A67" s="18"/>
      <c r="B67" s="18"/>
      <c r="C67" s="18"/>
      <c r="D67" s="18"/>
      <c r="E67" s="18"/>
      <c r="F67" s="18"/>
      <c r="G67" s="18"/>
    </row>
    <row r="68" spans="1:7" ht="12.75">
      <c r="A68" s="18"/>
      <c r="B68" s="18"/>
      <c r="C68" s="18"/>
      <c r="D68" s="18"/>
      <c r="E68" s="18"/>
      <c r="F68" s="18"/>
      <c r="G68" s="18"/>
    </row>
    <row r="69" spans="1:7" ht="12.75" outlineLevel="1">
      <c r="A69" s="18"/>
      <c r="B69" s="18"/>
      <c r="C69" s="18"/>
      <c r="D69" s="18"/>
      <c r="E69" s="18"/>
      <c r="F69" s="18"/>
      <c r="G69" s="18"/>
    </row>
    <row r="70" spans="1:7" ht="12.75" outlineLevel="1">
      <c r="A70" s="18"/>
      <c r="B70" s="18"/>
      <c r="C70" s="18"/>
      <c r="D70" s="18"/>
      <c r="E70" s="18"/>
      <c r="F70" s="18"/>
      <c r="G70" s="18"/>
    </row>
    <row r="71" spans="1:7" ht="12.75" outlineLevel="1">
      <c r="A71" s="18"/>
      <c r="B71" s="18"/>
      <c r="C71" s="18"/>
      <c r="D71" s="18"/>
      <c r="E71" s="18"/>
      <c r="F71" s="18"/>
      <c r="G71" s="18"/>
    </row>
    <row r="72" spans="1:7" ht="12.75" outlineLevel="1">
      <c r="A72" s="18"/>
      <c r="B72" s="18"/>
      <c r="C72" s="18"/>
      <c r="D72" s="18"/>
      <c r="E72" s="18"/>
      <c r="F72" s="18"/>
      <c r="G72" s="18"/>
    </row>
    <row r="73" spans="1:7" ht="12.75" outlineLevel="1">
      <c r="A73" s="18"/>
      <c r="B73" s="18"/>
      <c r="C73" s="18"/>
      <c r="D73" s="18"/>
      <c r="E73" s="18"/>
      <c r="F73" s="18"/>
      <c r="G73" s="18"/>
    </row>
    <row r="74" spans="1:7" ht="12.75">
      <c r="A74" s="18"/>
      <c r="B74" s="18"/>
      <c r="C74" s="18"/>
      <c r="D74" s="18"/>
      <c r="E74" s="18"/>
      <c r="F74" s="18"/>
      <c r="G74" s="18"/>
    </row>
    <row r="75" spans="1:7" ht="12.75">
      <c r="A75" s="18"/>
      <c r="B75" s="18"/>
      <c r="C75" s="18"/>
      <c r="D75" s="18"/>
      <c r="E75" s="18"/>
      <c r="F75" s="18"/>
      <c r="G75" s="18"/>
    </row>
    <row r="76" spans="1:7" ht="12.75">
      <c r="A76" s="18"/>
      <c r="B76" s="18"/>
      <c r="C76" s="18"/>
      <c r="D76" s="18"/>
      <c r="E76" s="18"/>
      <c r="F76" s="18"/>
      <c r="G76" s="18"/>
    </row>
    <row r="77" spans="1:7" ht="12.75" outlineLevel="1">
      <c r="A77" s="18"/>
      <c r="B77" s="18"/>
      <c r="C77" s="18"/>
      <c r="D77" s="18"/>
      <c r="E77" s="18"/>
      <c r="F77" s="18"/>
      <c r="G77" s="18"/>
    </row>
    <row r="78" spans="1:7" ht="12.75" outlineLevel="1">
      <c r="A78" s="18"/>
      <c r="B78" s="18"/>
      <c r="C78" s="18"/>
      <c r="D78" s="18"/>
      <c r="E78" s="18"/>
      <c r="F78" s="18"/>
      <c r="G78" s="18"/>
    </row>
    <row r="79" spans="1:7" ht="12.75" outlineLevel="1">
      <c r="A79" s="18"/>
      <c r="B79" s="18"/>
      <c r="C79" s="18"/>
      <c r="D79" s="18"/>
      <c r="E79" s="18"/>
      <c r="F79" s="18"/>
      <c r="G79" s="18"/>
    </row>
    <row r="80" spans="1:7" ht="12.75" outlineLevel="1">
      <c r="A80" s="18"/>
      <c r="B80" s="18"/>
      <c r="C80" s="18"/>
      <c r="D80" s="18"/>
      <c r="E80" s="18"/>
      <c r="F80" s="18"/>
      <c r="G80" s="18"/>
    </row>
    <row r="81" spans="1:7" ht="12.75" outlineLevel="1">
      <c r="A81" s="18"/>
      <c r="B81" s="18"/>
      <c r="C81" s="18"/>
      <c r="D81" s="18"/>
      <c r="E81" s="18"/>
      <c r="F81" s="18"/>
      <c r="G81" s="18"/>
    </row>
    <row r="82" spans="1:7" ht="12.75" outlineLevel="1">
      <c r="A82" s="18"/>
      <c r="B82" s="18"/>
      <c r="C82" s="18"/>
      <c r="D82" s="18"/>
      <c r="E82" s="18"/>
      <c r="F82" s="18"/>
      <c r="G82" s="18"/>
    </row>
    <row r="83" spans="1:7" ht="12.75" outlineLevel="1">
      <c r="A83" s="18"/>
      <c r="B83" s="18"/>
      <c r="C83" s="18"/>
      <c r="D83" s="18"/>
      <c r="E83" s="18"/>
      <c r="F83" s="18"/>
      <c r="G83" s="18"/>
    </row>
    <row r="84" spans="1:7" ht="12.75" outlineLevel="1">
      <c r="A84" s="18"/>
      <c r="B84" s="18"/>
      <c r="C84" s="18"/>
      <c r="D84" s="18"/>
      <c r="E84" s="18"/>
      <c r="F84" s="18"/>
      <c r="G84" s="18"/>
    </row>
    <row r="85" spans="1:7" ht="12.75" outlineLevel="1">
      <c r="A85" s="18"/>
      <c r="B85" s="18"/>
      <c r="C85" s="18"/>
      <c r="D85" s="18"/>
      <c r="E85" s="18"/>
      <c r="F85" s="18"/>
      <c r="G85" s="18"/>
    </row>
    <row r="86" spans="1:7" ht="12.75" outlineLevel="1">
      <c r="A86" s="18"/>
      <c r="B86" s="18"/>
      <c r="C86" s="18"/>
      <c r="D86" s="18"/>
      <c r="E86" s="18"/>
      <c r="F86" s="18"/>
      <c r="G86" s="18"/>
    </row>
    <row r="87" spans="1:7" ht="12.75" outlineLevel="1">
      <c r="A87" s="18"/>
      <c r="B87" s="18"/>
      <c r="C87" s="18"/>
      <c r="D87" s="18"/>
      <c r="E87" s="18"/>
      <c r="F87" s="18"/>
      <c r="G87" s="18"/>
    </row>
    <row r="88" spans="1:7" ht="12.75" outlineLevel="1">
      <c r="A88" s="18"/>
      <c r="B88" s="18"/>
      <c r="C88" s="18"/>
      <c r="D88" s="18"/>
      <c r="E88" s="18"/>
      <c r="F88" s="18"/>
      <c r="G88" s="18"/>
    </row>
    <row r="89" spans="1:7" ht="12.75" outlineLevel="1">
      <c r="A89" s="18"/>
      <c r="B89" s="18"/>
      <c r="C89" s="18"/>
      <c r="D89" s="18"/>
      <c r="E89" s="18"/>
      <c r="F89" s="18"/>
      <c r="G89" s="18"/>
    </row>
    <row r="90" spans="1:7" ht="12.75" outlineLevel="1">
      <c r="A90" s="18"/>
      <c r="B90" s="18"/>
      <c r="C90" s="18"/>
      <c r="D90" s="18"/>
      <c r="E90" s="18"/>
      <c r="F90" s="18"/>
      <c r="G90" s="18"/>
    </row>
    <row r="91" spans="1:7" ht="12.75" outlineLevel="1">
      <c r="A91" s="18"/>
      <c r="B91" s="18"/>
      <c r="C91" s="18"/>
      <c r="D91" s="18"/>
      <c r="E91" s="18"/>
      <c r="F91" s="18"/>
      <c r="G91" s="18"/>
    </row>
    <row r="92" spans="1:7" ht="12.75" outlineLevel="1">
      <c r="A92" s="18"/>
      <c r="B92" s="18"/>
      <c r="C92" s="18"/>
      <c r="D92" s="18"/>
      <c r="E92" s="18"/>
      <c r="F92" s="18"/>
      <c r="G92" s="18"/>
    </row>
    <row r="93" spans="1:7" ht="12.75" outlineLevel="1">
      <c r="A93" s="18"/>
      <c r="B93" s="18"/>
      <c r="C93" s="18"/>
      <c r="D93" s="18"/>
      <c r="E93" s="18"/>
      <c r="F93" s="18"/>
      <c r="G93" s="18"/>
    </row>
    <row r="94" spans="1:7" ht="12.75" outlineLevel="1">
      <c r="A94" s="18"/>
      <c r="B94" s="18"/>
      <c r="C94" s="18"/>
      <c r="D94" s="18"/>
      <c r="E94" s="18"/>
      <c r="F94" s="18"/>
      <c r="G94" s="18"/>
    </row>
    <row r="95" spans="1:7" ht="12.75" outlineLevel="1">
      <c r="A95" s="18"/>
      <c r="B95" s="18"/>
      <c r="C95" s="18"/>
      <c r="D95" s="18"/>
      <c r="E95" s="18"/>
      <c r="F95" s="18"/>
      <c r="G95" s="18"/>
    </row>
    <row r="96" spans="1:7" ht="12.75" outlineLevel="1">
      <c r="A96" s="18"/>
      <c r="B96" s="18"/>
      <c r="C96" s="18"/>
      <c r="D96" s="18"/>
      <c r="E96" s="18"/>
      <c r="F96" s="18"/>
      <c r="G96" s="18"/>
    </row>
    <row r="97" spans="1:7" ht="12.75" outlineLevel="1">
      <c r="A97" s="18"/>
      <c r="B97" s="18"/>
      <c r="C97" s="18"/>
      <c r="D97" s="18"/>
      <c r="E97" s="18"/>
      <c r="F97" s="18"/>
      <c r="G97" s="18"/>
    </row>
    <row r="98" spans="1:7" ht="12.75" outlineLevel="1">
      <c r="A98" s="18"/>
      <c r="B98" s="18"/>
      <c r="C98" s="18"/>
      <c r="D98" s="18"/>
      <c r="E98" s="18"/>
      <c r="F98" s="18"/>
      <c r="G98" s="18"/>
    </row>
    <row r="99" spans="1:7" ht="12.75" outlineLevel="1">
      <c r="A99" s="18"/>
      <c r="B99" s="18"/>
      <c r="C99" s="18"/>
      <c r="D99" s="18"/>
      <c r="E99" s="18"/>
      <c r="F99" s="18"/>
      <c r="G99" s="18"/>
    </row>
    <row r="100" spans="1:7" ht="12.75" outlineLevel="1">
      <c r="A100" s="18"/>
      <c r="B100" s="18"/>
      <c r="C100" s="18"/>
      <c r="D100" s="18"/>
      <c r="E100" s="18"/>
      <c r="F100" s="18"/>
      <c r="G100" s="18"/>
    </row>
    <row r="101" spans="1:7" ht="12.75" outlineLevel="1">
      <c r="A101" s="18"/>
      <c r="B101" s="18"/>
      <c r="C101" s="18"/>
      <c r="D101" s="18"/>
      <c r="E101" s="18"/>
      <c r="F101" s="18"/>
      <c r="G101" s="18"/>
    </row>
    <row r="102" spans="1:7" ht="12.75" outlineLevel="1">
      <c r="A102" s="18"/>
      <c r="B102" s="18"/>
      <c r="C102" s="18"/>
      <c r="D102" s="18"/>
      <c r="E102" s="18"/>
      <c r="F102" s="18"/>
      <c r="G102" s="18"/>
    </row>
    <row r="103" spans="1:7" ht="12.75">
      <c r="A103" s="18"/>
      <c r="B103" s="18"/>
      <c r="C103" s="18"/>
      <c r="D103" s="18"/>
      <c r="E103" s="18"/>
      <c r="F103" s="18"/>
      <c r="G103" s="18"/>
    </row>
    <row r="104" spans="1:7" ht="12.75">
      <c r="A104" s="18"/>
      <c r="B104" s="18"/>
      <c r="C104" s="18"/>
      <c r="D104" s="18"/>
      <c r="E104" s="18"/>
      <c r="F104" s="18"/>
      <c r="G104" s="18"/>
    </row>
    <row r="105" spans="1:7" ht="12.75">
      <c r="A105" s="18"/>
      <c r="B105" s="18"/>
      <c r="C105" s="18"/>
      <c r="D105" s="18"/>
      <c r="E105" s="18"/>
      <c r="F105" s="18"/>
      <c r="G105" s="18"/>
    </row>
    <row r="106" spans="1:7" ht="12.75" outlineLevel="1">
      <c r="A106" s="18"/>
      <c r="B106" s="18"/>
      <c r="C106" s="18"/>
      <c r="D106" s="18"/>
      <c r="E106" s="18"/>
      <c r="F106" s="18"/>
      <c r="G106" s="18"/>
    </row>
    <row r="107" spans="1:7" ht="12.75" outlineLevel="1">
      <c r="A107" s="18"/>
      <c r="B107" s="18"/>
      <c r="C107" s="18"/>
      <c r="D107" s="18"/>
      <c r="E107" s="18"/>
      <c r="F107" s="18"/>
      <c r="G107" s="18"/>
    </row>
    <row r="108" spans="1:7" ht="12.75" outlineLevel="1">
      <c r="A108" s="18"/>
      <c r="B108" s="18"/>
      <c r="C108" s="18"/>
      <c r="D108" s="18"/>
      <c r="E108" s="18"/>
      <c r="F108" s="18"/>
      <c r="G108" s="18"/>
    </row>
    <row r="109" spans="1:7" ht="12.75" outlineLevel="1">
      <c r="A109" s="18"/>
      <c r="B109" s="18"/>
      <c r="C109" s="18"/>
      <c r="D109" s="18"/>
      <c r="E109" s="18"/>
      <c r="F109" s="18"/>
      <c r="G109" s="18"/>
    </row>
    <row r="110" spans="1:7" ht="12.75" outlineLevel="1">
      <c r="A110" s="18"/>
      <c r="B110" s="18"/>
      <c r="C110" s="18"/>
      <c r="D110" s="18"/>
      <c r="E110" s="18"/>
      <c r="F110" s="18"/>
      <c r="G110" s="18"/>
    </row>
    <row r="111" spans="1:7" ht="12.75" outlineLevel="1">
      <c r="A111" s="18"/>
      <c r="B111" s="18"/>
      <c r="C111" s="18"/>
      <c r="D111" s="18"/>
      <c r="E111" s="18"/>
      <c r="F111" s="18"/>
      <c r="G111" s="18"/>
    </row>
    <row r="112" spans="1:7" ht="12.75" outlineLevel="1">
      <c r="A112" s="18"/>
      <c r="B112" s="18"/>
      <c r="C112" s="18"/>
      <c r="D112" s="18"/>
      <c r="E112" s="18"/>
      <c r="F112" s="18"/>
      <c r="G112" s="18"/>
    </row>
    <row r="113" spans="1:7" ht="12.75" outlineLevel="1">
      <c r="A113" s="18"/>
      <c r="B113" s="18"/>
      <c r="C113" s="18"/>
      <c r="D113" s="18"/>
      <c r="E113" s="18"/>
      <c r="F113" s="18"/>
      <c r="G113" s="18"/>
    </row>
    <row r="114" spans="1:7" ht="12.75" outlineLevel="1">
      <c r="A114" s="18"/>
      <c r="B114" s="18"/>
      <c r="C114" s="18"/>
      <c r="D114" s="18"/>
      <c r="E114" s="18"/>
      <c r="F114" s="18"/>
      <c r="G114" s="18"/>
    </row>
    <row r="115" spans="1:7" ht="12.75" outlineLevel="1">
      <c r="A115" s="18"/>
      <c r="B115" s="18"/>
      <c r="C115" s="18"/>
      <c r="D115" s="18"/>
      <c r="E115" s="18"/>
      <c r="F115" s="18"/>
      <c r="G115" s="18"/>
    </row>
    <row r="116" spans="1:7" ht="12.75" outlineLevel="1">
      <c r="A116" s="18"/>
      <c r="B116" s="18"/>
      <c r="C116" s="18"/>
      <c r="D116" s="18"/>
      <c r="E116" s="18"/>
      <c r="F116" s="18"/>
      <c r="G116" s="18"/>
    </row>
    <row r="117" spans="1:7" ht="12.75" outlineLevel="1">
      <c r="A117" s="18"/>
      <c r="B117" s="18"/>
      <c r="C117" s="18"/>
      <c r="D117" s="18"/>
      <c r="E117" s="18"/>
      <c r="F117" s="18"/>
      <c r="G117" s="18"/>
    </row>
    <row r="118" spans="1:7" ht="12.75" outlineLevel="1">
      <c r="A118" s="18"/>
      <c r="B118" s="18"/>
      <c r="C118" s="18"/>
      <c r="D118" s="18"/>
      <c r="E118" s="18"/>
      <c r="F118" s="18"/>
      <c r="G118" s="18"/>
    </row>
    <row r="119" spans="1:7" ht="12.75" outlineLevel="1">
      <c r="A119" s="18"/>
      <c r="B119" s="18"/>
      <c r="C119" s="18"/>
      <c r="D119" s="18"/>
      <c r="E119" s="18"/>
      <c r="F119" s="18"/>
      <c r="G119" s="18"/>
    </row>
    <row r="120" spans="1:7" ht="12.75">
      <c r="A120" s="18"/>
      <c r="B120" s="18"/>
      <c r="C120" s="18"/>
      <c r="D120" s="18"/>
      <c r="E120" s="18"/>
      <c r="F120" s="18"/>
      <c r="G120" s="18"/>
    </row>
    <row r="121" spans="1:7" ht="12.75">
      <c r="A121" s="18"/>
      <c r="B121" s="18"/>
      <c r="C121" s="18"/>
      <c r="D121" s="18"/>
      <c r="E121" s="18"/>
      <c r="F121" s="18"/>
      <c r="G121" s="18"/>
    </row>
    <row r="122" spans="1:7" ht="12.75">
      <c r="A122" s="18"/>
      <c r="B122" s="18"/>
      <c r="C122" s="18"/>
      <c r="D122" s="18"/>
      <c r="E122" s="18"/>
      <c r="F122" s="18"/>
      <c r="G122" s="18"/>
    </row>
    <row r="123" spans="1:7" ht="12.75" outlineLevel="1">
      <c r="A123" s="18"/>
      <c r="B123" s="18"/>
      <c r="C123" s="18"/>
      <c r="D123" s="18"/>
      <c r="E123" s="18"/>
      <c r="F123" s="18"/>
      <c r="G123" s="18"/>
    </row>
    <row r="124" spans="1:7" ht="12.75" outlineLevel="1">
      <c r="A124" s="18"/>
      <c r="B124" s="18"/>
      <c r="C124" s="18"/>
      <c r="D124" s="18"/>
      <c r="E124" s="18"/>
      <c r="F124" s="18"/>
      <c r="G124" s="18"/>
    </row>
    <row r="125" spans="1:7" ht="12.75" outlineLevel="1">
      <c r="A125" s="18"/>
      <c r="B125" s="18"/>
      <c r="C125" s="18"/>
      <c r="D125" s="18"/>
      <c r="E125" s="18"/>
      <c r="F125" s="18"/>
      <c r="G125" s="18"/>
    </row>
    <row r="126" spans="1:7" ht="12.75" outlineLevel="1">
      <c r="A126" s="18"/>
      <c r="B126" s="18"/>
      <c r="C126" s="18"/>
      <c r="D126" s="18"/>
      <c r="E126" s="18"/>
      <c r="F126" s="18"/>
      <c r="G126" s="18"/>
    </row>
    <row r="127" spans="1:7" ht="12.75" outlineLevel="1">
      <c r="A127" s="18"/>
      <c r="B127" s="18"/>
      <c r="C127" s="18"/>
      <c r="D127" s="18"/>
      <c r="E127" s="18"/>
      <c r="F127" s="18"/>
      <c r="G127" s="18"/>
    </row>
    <row r="128" spans="1:7" ht="12.75" outlineLevel="1">
      <c r="A128" s="18"/>
      <c r="B128" s="18"/>
      <c r="C128" s="18"/>
      <c r="D128" s="18"/>
      <c r="E128" s="18"/>
      <c r="F128" s="18"/>
      <c r="G128" s="18"/>
    </row>
    <row r="129" spans="1:7" ht="12.75" outlineLevel="1">
      <c r="A129" s="18"/>
      <c r="B129" s="18"/>
      <c r="C129" s="18"/>
      <c r="D129" s="18"/>
      <c r="E129" s="18"/>
      <c r="F129" s="18"/>
      <c r="G129" s="18"/>
    </row>
    <row r="130" spans="1:7" ht="12.75" outlineLevel="1">
      <c r="A130" s="18"/>
      <c r="B130" s="18"/>
      <c r="C130" s="18"/>
      <c r="D130" s="18"/>
      <c r="E130" s="18"/>
      <c r="F130" s="18"/>
      <c r="G130" s="18"/>
    </row>
    <row r="131" spans="1:7" ht="12.75" outlineLevel="1">
      <c r="A131" s="18"/>
      <c r="B131" s="18"/>
      <c r="C131" s="18"/>
      <c r="D131" s="18"/>
      <c r="E131" s="18"/>
      <c r="F131" s="18"/>
      <c r="G131" s="18"/>
    </row>
    <row r="132" spans="1:7" ht="12.75" outlineLevel="1">
      <c r="A132" s="18"/>
      <c r="B132" s="18"/>
      <c r="C132" s="18"/>
      <c r="D132" s="18"/>
      <c r="E132" s="18"/>
      <c r="F132" s="18"/>
      <c r="G132" s="18"/>
    </row>
    <row r="133" spans="1:7" ht="12.75" outlineLevel="1">
      <c r="A133" s="18"/>
      <c r="B133" s="18"/>
      <c r="C133" s="18"/>
      <c r="D133" s="18"/>
      <c r="E133" s="18"/>
      <c r="F133" s="18"/>
      <c r="G133" s="18"/>
    </row>
    <row r="134" spans="1:7" ht="12.75" outlineLevel="1">
      <c r="A134" s="18"/>
      <c r="B134" s="18"/>
      <c r="C134" s="18"/>
      <c r="D134" s="18"/>
      <c r="E134" s="18"/>
      <c r="F134" s="18"/>
      <c r="G134" s="18"/>
    </row>
    <row r="135" spans="1:7" ht="12.75" outlineLevel="1">
      <c r="A135" s="18"/>
      <c r="B135" s="18"/>
      <c r="C135" s="18"/>
      <c r="D135" s="18"/>
      <c r="E135" s="18"/>
      <c r="F135" s="18"/>
      <c r="G135" s="18"/>
    </row>
    <row r="136" spans="1:7" ht="12.75" outlineLevel="1">
      <c r="A136" s="18"/>
      <c r="B136" s="18"/>
      <c r="C136" s="18"/>
      <c r="D136" s="18"/>
      <c r="E136" s="18"/>
      <c r="F136" s="18"/>
      <c r="G136" s="18"/>
    </row>
    <row r="137" spans="1:7" ht="12.75" outlineLevel="1">
      <c r="A137" s="18"/>
      <c r="B137" s="18"/>
      <c r="C137" s="18"/>
      <c r="D137" s="18"/>
      <c r="E137" s="18"/>
      <c r="F137" s="18"/>
      <c r="G137" s="18"/>
    </row>
    <row r="138" spans="1:7" ht="12.75" outlineLevel="1">
      <c r="A138" s="18"/>
      <c r="B138" s="18"/>
      <c r="C138" s="18"/>
      <c r="D138" s="18"/>
      <c r="E138" s="18"/>
      <c r="F138" s="18"/>
      <c r="G138" s="18"/>
    </row>
    <row r="139" spans="1:7" ht="12.75" outlineLevel="1">
      <c r="A139" s="18"/>
      <c r="B139" s="18"/>
      <c r="C139" s="18"/>
      <c r="D139" s="18"/>
      <c r="E139" s="18"/>
      <c r="F139" s="18"/>
      <c r="G139" s="18"/>
    </row>
    <row r="140" spans="1:7" ht="12.75" outlineLevel="1">
      <c r="A140" s="18"/>
      <c r="B140" s="18"/>
      <c r="C140" s="18"/>
      <c r="D140" s="18"/>
      <c r="E140" s="18"/>
      <c r="F140" s="18"/>
      <c r="G140" s="18"/>
    </row>
    <row r="141" spans="1:7" ht="12.75" outlineLevel="1">
      <c r="A141" s="18"/>
      <c r="B141" s="18"/>
      <c r="C141" s="18"/>
      <c r="D141" s="18"/>
      <c r="E141" s="18"/>
      <c r="F141" s="18"/>
      <c r="G141" s="18"/>
    </row>
    <row r="142" spans="1:7" ht="12.75" outlineLevel="1">
      <c r="A142" s="18"/>
      <c r="B142" s="18"/>
      <c r="C142" s="18"/>
      <c r="D142" s="18"/>
      <c r="E142" s="18"/>
      <c r="F142" s="18"/>
      <c r="G142" s="18"/>
    </row>
    <row r="143" spans="1:7" ht="12.75" outlineLevel="1">
      <c r="A143" s="18"/>
      <c r="B143" s="18"/>
      <c r="C143" s="18"/>
      <c r="D143" s="18"/>
      <c r="E143" s="18"/>
      <c r="F143" s="18"/>
      <c r="G143" s="18"/>
    </row>
    <row r="144" spans="1:7" ht="12.75" outlineLevel="1">
      <c r="A144" s="18"/>
      <c r="B144" s="18"/>
      <c r="C144" s="18"/>
      <c r="D144" s="18"/>
      <c r="E144" s="18"/>
      <c r="F144" s="18"/>
      <c r="G144" s="18"/>
    </row>
    <row r="145" spans="1:7" ht="12.75" outlineLevel="1">
      <c r="A145" s="18"/>
      <c r="B145" s="18"/>
      <c r="C145" s="18"/>
      <c r="D145" s="18"/>
      <c r="E145" s="18"/>
      <c r="F145" s="18"/>
      <c r="G145" s="18"/>
    </row>
    <row r="146" spans="1:7" ht="12.75" outlineLevel="1">
      <c r="A146" s="18"/>
      <c r="B146" s="18"/>
      <c r="C146" s="18"/>
      <c r="D146" s="18"/>
      <c r="E146" s="18"/>
      <c r="F146" s="18"/>
      <c r="G146" s="18"/>
    </row>
    <row r="147" spans="1:7" ht="12.75" outlineLevel="1">
      <c r="A147" s="18"/>
      <c r="B147" s="18"/>
      <c r="C147" s="18"/>
      <c r="D147" s="18"/>
      <c r="E147" s="18"/>
      <c r="F147" s="18"/>
      <c r="G147" s="18"/>
    </row>
    <row r="148" spans="1:7" ht="12.75" outlineLevel="1">
      <c r="A148" s="18"/>
      <c r="B148" s="18"/>
      <c r="C148" s="18"/>
      <c r="D148" s="18"/>
      <c r="E148" s="18"/>
      <c r="F148" s="18"/>
      <c r="G148" s="18"/>
    </row>
    <row r="149" spans="1:7" ht="12.75" outlineLevel="1">
      <c r="A149" s="18"/>
      <c r="B149" s="18"/>
      <c r="C149" s="18"/>
      <c r="D149" s="18"/>
      <c r="E149" s="18"/>
      <c r="F149" s="18"/>
      <c r="G149" s="18"/>
    </row>
    <row r="150" spans="1:7" ht="12.75" outlineLevel="1">
      <c r="A150" s="18"/>
      <c r="B150" s="18"/>
      <c r="C150" s="18"/>
      <c r="D150" s="18"/>
      <c r="E150" s="18"/>
      <c r="F150" s="18"/>
      <c r="G150" s="18"/>
    </row>
    <row r="151" spans="1:7" ht="12.75" outlineLevel="1">
      <c r="A151" s="18"/>
      <c r="B151" s="18"/>
      <c r="C151" s="18"/>
      <c r="D151" s="18"/>
      <c r="E151" s="18"/>
      <c r="F151" s="18"/>
      <c r="G151" s="18"/>
    </row>
    <row r="152" spans="1:7" ht="12.75" outlineLevel="1">
      <c r="A152" s="18"/>
      <c r="B152" s="18"/>
      <c r="C152" s="18"/>
      <c r="D152" s="18"/>
      <c r="E152" s="18"/>
      <c r="F152" s="18"/>
      <c r="G152" s="18"/>
    </row>
    <row r="153" spans="1:7" ht="12.75" outlineLevel="1">
      <c r="A153" s="18"/>
      <c r="B153" s="18"/>
      <c r="C153" s="18"/>
      <c r="D153" s="18"/>
      <c r="E153" s="18"/>
      <c r="F153" s="18"/>
      <c r="G153" s="18"/>
    </row>
    <row r="154" spans="1:7" ht="12.75">
      <c r="A154" s="18"/>
      <c r="B154" s="18"/>
      <c r="C154" s="18"/>
      <c r="D154" s="18"/>
      <c r="E154" s="18"/>
      <c r="F154" s="18"/>
      <c r="G154" s="18"/>
    </row>
    <row r="155" spans="1:7" ht="12.75">
      <c r="A155" s="18"/>
      <c r="B155" s="18"/>
      <c r="C155" s="18"/>
      <c r="D155" s="18"/>
      <c r="E155" s="18"/>
      <c r="F155" s="18"/>
      <c r="G155" s="18"/>
    </row>
    <row r="156" spans="1:7" s="2" customFormat="1" ht="12.75">
      <c r="A156" s="18"/>
      <c r="B156" s="18"/>
      <c r="C156" s="18"/>
      <c r="D156" s="18"/>
      <c r="E156" s="18"/>
      <c r="F156" s="18"/>
      <c r="G156" s="18"/>
    </row>
    <row r="157" spans="1:7" ht="12.75" outlineLevel="1">
      <c r="A157" s="18"/>
      <c r="B157" s="18"/>
      <c r="C157" s="18"/>
      <c r="D157" s="18"/>
      <c r="E157" s="18"/>
      <c r="F157" s="18"/>
      <c r="G157" s="18"/>
    </row>
    <row r="158" spans="1:7" ht="12.75" outlineLevel="1">
      <c r="A158" s="18"/>
      <c r="B158" s="18"/>
      <c r="C158" s="18"/>
      <c r="D158" s="18"/>
      <c r="E158" s="18"/>
      <c r="F158" s="18"/>
      <c r="G158" s="18"/>
    </row>
    <row r="159" spans="1:7" ht="12.75" outlineLevel="1">
      <c r="A159" s="18"/>
      <c r="B159" s="18"/>
      <c r="C159" s="18"/>
      <c r="D159" s="18"/>
      <c r="E159" s="18"/>
      <c r="F159" s="18"/>
      <c r="G159" s="18"/>
    </row>
    <row r="160" spans="1:7" ht="12.75" outlineLevel="1">
      <c r="A160" s="18"/>
      <c r="B160" s="18"/>
      <c r="C160" s="18"/>
      <c r="D160" s="18"/>
      <c r="E160" s="18"/>
      <c r="F160" s="18"/>
      <c r="G160" s="18"/>
    </row>
    <row r="161" spans="1:7" ht="12.75" outlineLevel="1">
      <c r="A161" s="18"/>
      <c r="B161" s="18"/>
      <c r="C161" s="18"/>
      <c r="D161" s="18"/>
      <c r="E161" s="18"/>
      <c r="F161" s="18"/>
      <c r="G161" s="18"/>
    </row>
    <row r="162" spans="1:7" ht="12.75" outlineLevel="1">
      <c r="A162" s="18"/>
      <c r="B162" s="18"/>
      <c r="C162" s="18"/>
      <c r="D162" s="18"/>
      <c r="E162" s="18"/>
      <c r="F162" s="18"/>
      <c r="G162" s="18"/>
    </row>
    <row r="163" spans="1:7" ht="12.75" outlineLevel="1">
      <c r="A163" s="18"/>
      <c r="B163" s="18"/>
      <c r="C163" s="18"/>
      <c r="D163" s="18"/>
      <c r="E163" s="18"/>
      <c r="F163" s="18"/>
      <c r="G163" s="18"/>
    </row>
    <row r="164" spans="1:7" ht="12.75" outlineLevel="1">
      <c r="A164" s="18"/>
      <c r="B164" s="18"/>
      <c r="C164" s="18"/>
      <c r="D164" s="18"/>
      <c r="E164" s="18"/>
      <c r="F164" s="18"/>
      <c r="G164" s="18"/>
    </row>
    <row r="165" spans="1:7" ht="12.75" outlineLevel="1">
      <c r="A165" s="18"/>
      <c r="B165" s="18"/>
      <c r="C165" s="18"/>
      <c r="D165" s="18"/>
      <c r="E165" s="18"/>
      <c r="F165" s="18"/>
      <c r="G165" s="18"/>
    </row>
    <row r="166" spans="1:7" ht="12.75" outlineLevel="1">
      <c r="A166" s="18"/>
      <c r="B166" s="18"/>
      <c r="C166" s="18"/>
      <c r="D166" s="18"/>
      <c r="E166" s="18"/>
      <c r="F166" s="18"/>
      <c r="G166" s="18"/>
    </row>
    <row r="167" spans="1:7" ht="12.75" outlineLevel="1">
      <c r="A167" s="18"/>
      <c r="B167" s="18"/>
      <c r="C167" s="18"/>
      <c r="D167" s="18"/>
      <c r="E167" s="18"/>
      <c r="F167" s="18"/>
      <c r="G167" s="18"/>
    </row>
    <row r="168" spans="1:7" ht="12.75" outlineLevel="1">
      <c r="A168" s="18"/>
      <c r="B168" s="18"/>
      <c r="C168" s="18"/>
      <c r="D168" s="18"/>
      <c r="E168" s="18"/>
      <c r="F168" s="18"/>
      <c r="G168" s="18"/>
    </row>
    <row r="169" spans="1:7" ht="12.75" outlineLevel="1">
      <c r="A169" s="18"/>
      <c r="B169" s="18"/>
      <c r="C169" s="18"/>
      <c r="D169" s="18"/>
      <c r="E169" s="18"/>
      <c r="F169" s="18"/>
      <c r="G169" s="18"/>
    </row>
    <row r="170" spans="1:7" ht="12.75" outlineLevel="1">
      <c r="A170" s="18"/>
      <c r="B170" s="18"/>
      <c r="C170" s="18"/>
      <c r="D170" s="18"/>
      <c r="E170" s="18"/>
      <c r="F170" s="18"/>
      <c r="G170" s="18"/>
    </row>
    <row r="171" spans="1:7" ht="12.75" outlineLevel="1">
      <c r="A171" s="18"/>
      <c r="B171" s="18"/>
      <c r="C171" s="18"/>
      <c r="D171" s="18"/>
      <c r="E171" s="18"/>
      <c r="F171" s="18"/>
      <c r="G171" s="18"/>
    </row>
    <row r="172" spans="1:7" ht="12.75" outlineLevel="1">
      <c r="A172" s="18"/>
      <c r="B172" s="18"/>
      <c r="C172" s="18"/>
      <c r="D172" s="18"/>
      <c r="E172" s="18"/>
      <c r="F172" s="18"/>
      <c r="G172" s="18"/>
    </row>
    <row r="173" spans="1:7" ht="12.75">
      <c r="A173" s="18"/>
      <c r="B173" s="18"/>
      <c r="C173" s="18"/>
      <c r="D173" s="18"/>
      <c r="E173" s="18"/>
      <c r="F173" s="18"/>
      <c r="G173" s="18"/>
    </row>
    <row r="174" spans="1:7" ht="12.75">
      <c r="A174" s="18"/>
      <c r="B174" s="18"/>
      <c r="C174" s="18"/>
      <c r="D174" s="18"/>
      <c r="E174" s="18"/>
      <c r="F174" s="18"/>
      <c r="G174" s="18"/>
    </row>
    <row r="175" spans="1:7" ht="12.75">
      <c r="A175" s="18"/>
      <c r="B175" s="18"/>
      <c r="C175" s="18"/>
      <c r="D175" s="18"/>
      <c r="E175" s="18"/>
      <c r="F175" s="18"/>
      <c r="G175" s="18"/>
    </row>
    <row r="176" spans="1:7" ht="12.75" outlineLevel="1">
      <c r="A176" s="18"/>
      <c r="B176" s="18"/>
      <c r="C176" s="18"/>
      <c r="D176" s="18"/>
      <c r="E176" s="18"/>
      <c r="F176" s="18"/>
      <c r="G176" s="18"/>
    </row>
    <row r="177" spans="1:7" ht="12.75" outlineLevel="1">
      <c r="A177" s="18"/>
      <c r="B177" s="18"/>
      <c r="C177" s="18"/>
      <c r="D177" s="18"/>
      <c r="E177" s="18"/>
      <c r="F177" s="18"/>
      <c r="G177" s="18"/>
    </row>
    <row r="178" spans="1:7" ht="12.75" outlineLevel="1">
      <c r="A178" s="18"/>
      <c r="B178" s="18"/>
      <c r="C178" s="18"/>
      <c r="D178" s="18"/>
      <c r="E178" s="18"/>
      <c r="F178" s="18"/>
      <c r="G178" s="18"/>
    </row>
    <row r="179" spans="1:7" ht="12.75" outlineLevel="1">
      <c r="A179" s="18"/>
      <c r="B179" s="18"/>
      <c r="C179" s="18"/>
      <c r="D179" s="18"/>
      <c r="E179" s="18"/>
      <c r="F179" s="18"/>
      <c r="G179" s="18"/>
    </row>
    <row r="180" spans="1:7" ht="12.75" outlineLevel="1">
      <c r="A180" s="18"/>
      <c r="B180" s="18"/>
      <c r="C180" s="18"/>
      <c r="D180" s="18"/>
      <c r="E180" s="18"/>
      <c r="F180" s="18"/>
      <c r="G180" s="18"/>
    </row>
    <row r="181" spans="1:7" ht="12.75" outlineLevel="1">
      <c r="A181" s="18"/>
      <c r="B181" s="18"/>
      <c r="C181" s="18"/>
      <c r="D181" s="18"/>
      <c r="E181" s="18"/>
      <c r="F181" s="18"/>
      <c r="G181" s="18"/>
    </row>
    <row r="182" spans="1:7" ht="12.75" outlineLevel="1">
      <c r="A182" s="18"/>
      <c r="B182" s="18"/>
      <c r="C182" s="18"/>
      <c r="D182" s="18"/>
      <c r="E182" s="18"/>
      <c r="F182" s="18"/>
      <c r="G182" s="18"/>
    </row>
    <row r="183" spans="1:7" ht="12.75" outlineLevel="1">
      <c r="A183" s="18"/>
      <c r="B183" s="18"/>
      <c r="C183" s="18"/>
      <c r="D183" s="18"/>
      <c r="E183" s="18"/>
      <c r="F183" s="18"/>
      <c r="G183" s="18"/>
    </row>
    <row r="184" spans="1:7" ht="12.75" outlineLevel="1">
      <c r="A184" s="18"/>
      <c r="B184" s="18"/>
      <c r="C184" s="18"/>
      <c r="D184" s="18"/>
      <c r="E184" s="18"/>
      <c r="F184" s="18"/>
      <c r="G184" s="18"/>
    </row>
    <row r="185" spans="1:7" ht="12.75" outlineLevel="1">
      <c r="A185" s="18"/>
      <c r="B185" s="18"/>
      <c r="C185" s="18"/>
      <c r="D185" s="18"/>
      <c r="E185" s="18"/>
      <c r="F185" s="18"/>
      <c r="G185" s="18"/>
    </row>
    <row r="186" spans="1:7" ht="12.75" outlineLevel="1">
      <c r="A186" s="18"/>
      <c r="B186" s="18"/>
      <c r="C186" s="18"/>
      <c r="D186" s="18"/>
      <c r="E186" s="18"/>
      <c r="F186" s="18"/>
      <c r="G186" s="18"/>
    </row>
    <row r="187" spans="1:7" ht="12.75" outlineLevel="1">
      <c r="A187" s="18"/>
      <c r="B187" s="18"/>
      <c r="C187" s="18"/>
      <c r="D187" s="18"/>
      <c r="E187" s="18"/>
      <c r="F187" s="18"/>
      <c r="G187" s="18"/>
    </row>
    <row r="188" spans="1:7" ht="12.75" outlineLevel="1">
      <c r="A188" s="18"/>
      <c r="B188" s="18"/>
      <c r="C188" s="18"/>
      <c r="D188" s="18"/>
      <c r="E188" s="18"/>
      <c r="F188" s="18"/>
      <c r="G188" s="18"/>
    </row>
    <row r="189" spans="1:7" ht="12.75" outlineLevel="1">
      <c r="A189" s="18"/>
      <c r="B189" s="18"/>
      <c r="C189" s="18"/>
      <c r="D189" s="18"/>
      <c r="E189" s="18"/>
      <c r="F189" s="18"/>
      <c r="G189" s="18"/>
    </row>
    <row r="190" spans="1:7" ht="12.75">
      <c r="A190" s="18"/>
      <c r="B190" s="18"/>
      <c r="C190" s="18"/>
      <c r="D190" s="18"/>
      <c r="E190" s="18"/>
      <c r="F190" s="18"/>
      <c r="G190" s="18"/>
    </row>
    <row r="191" spans="1:7" ht="12.75">
      <c r="A191" s="18"/>
      <c r="B191" s="18"/>
      <c r="C191" s="18"/>
      <c r="D191" s="18"/>
      <c r="E191" s="18"/>
      <c r="F191" s="18"/>
      <c r="G191" s="18"/>
    </row>
    <row r="192" spans="1:7" ht="12.75">
      <c r="A192" s="18"/>
      <c r="B192" s="18"/>
      <c r="C192" s="18"/>
      <c r="D192" s="18"/>
      <c r="E192" s="18"/>
      <c r="F192" s="18"/>
      <c r="G192" s="18"/>
    </row>
    <row r="193" spans="1:7" ht="12.75">
      <c r="A193" s="18"/>
      <c r="B193" s="18"/>
      <c r="C193" s="18"/>
      <c r="D193" s="18"/>
      <c r="E193" s="18"/>
      <c r="F193" s="18"/>
      <c r="G193" s="18"/>
    </row>
    <row r="194" spans="1:7" ht="12.75" outlineLevel="1">
      <c r="A194" s="18"/>
      <c r="B194" s="18"/>
      <c r="C194" s="18"/>
      <c r="D194" s="18"/>
      <c r="E194" s="18"/>
      <c r="F194" s="18"/>
      <c r="G194" s="18"/>
    </row>
    <row r="195" spans="1:7" ht="12.75" outlineLevel="1">
      <c r="A195" s="18"/>
      <c r="B195" s="18"/>
      <c r="C195" s="18"/>
      <c r="D195" s="18"/>
      <c r="E195" s="18"/>
      <c r="F195" s="18"/>
      <c r="G195" s="18"/>
    </row>
    <row r="196" spans="1:7" ht="12.75" outlineLevel="1">
      <c r="A196" s="18"/>
      <c r="B196" s="18"/>
      <c r="C196" s="18"/>
      <c r="D196" s="18"/>
      <c r="E196" s="18"/>
      <c r="F196" s="18"/>
      <c r="G196" s="18"/>
    </row>
    <row r="197" spans="1:7" ht="12.75" outlineLevel="1">
      <c r="A197" s="18"/>
      <c r="B197" s="18"/>
      <c r="C197" s="18"/>
      <c r="D197" s="18"/>
      <c r="E197" s="18"/>
      <c r="F197" s="18"/>
      <c r="G197" s="18"/>
    </row>
    <row r="198" spans="1:7" ht="12.75" outlineLevel="1">
      <c r="A198" s="18"/>
      <c r="B198" s="18"/>
      <c r="C198" s="18"/>
      <c r="D198" s="18"/>
      <c r="E198" s="18"/>
      <c r="F198" s="18"/>
      <c r="G198" s="18"/>
    </row>
    <row r="199" spans="1:7" ht="12.75" outlineLevel="1">
      <c r="A199" s="18"/>
      <c r="B199" s="18"/>
      <c r="C199" s="18"/>
      <c r="D199" s="18"/>
      <c r="E199" s="18"/>
      <c r="F199" s="18"/>
      <c r="G199" s="18"/>
    </row>
    <row r="200" spans="1:7" ht="12.75" outlineLevel="1">
      <c r="A200" s="18"/>
      <c r="B200" s="18"/>
      <c r="C200" s="18"/>
      <c r="D200" s="18"/>
      <c r="E200" s="18"/>
      <c r="F200" s="18"/>
      <c r="G200" s="18"/>
    </row>
    <row r="201" spans="1:7" ht="12.75" outlineLevel="1">
      <c r="A201" s="18"/>
      <c r="B201" s="18"/>
      <c r="C201" s="18"/>
      <c r="D201" s="18"/>
      <c r="E201" s="18"/>
      <c r="F201" s="18"/>
      <c r="G201" s="18"/>
    </row>
    <row r="202" spans="1:7" ht="12.75" outlineLevel="1">
      <c r="A202" s="18"/>
      <c r="B202" s="18"/>
      <c r="C202" s="18"/>
      <c r="D202" s="18"/>
      <c r="E202" s="18"/>
      <c r="F202" s="18"/>
      <c r="G202" s="18"/>
    </row>
    <row r="203" spans="1:7" ht="12.75" outlineLevel="1">
      <c r="A203" s="18"/>
      <c r="B203" s="18"/>
      <c r="C203" s="18"/>
      <c r="D203" s="18"/>
      <c r="E203" s="18"/>
      <c r="F203" s="18"/>
      <c r="G203" s="18"/>
    </row>
    <row r="204" spans="1:7" ht="12.75" outlineLevel="1">
      <c r="A204" s="18"/>
      <c r="B204" s="18"/>
      <c r="C204" s="18"/>
      <c r="D204" s="18"/>
      <c r="E204" s="18"/>
      <c r="F204" s="18"/>
      <c r="G204" s="18"/>
    </row>
    <row r="205" spans="1:7" ht="12.75" outlineLevel="1">
      <c r="A205" s="18"/>
      <c r="B205" s="18"/>
      <c r="C205" s="18"/>
      <c r="D205" s="18"/>
      <c r="E205" s="18"/>
      <c r="F205" s="18"/>
      <c r="G205" s="18"/>
    </row>
    <row r="206" spans="1:7" ht="12.75">
      <c r="A206" s="18"/>
      <c r="B206" s="18"/>
      <c r="C206" s="18"/>
      <c r="D206" s="18"/>
      <c r="E206" s="18"/>
      <c r="F206" s="18"/>
      <c r="G206" s="18"/>
    </row>
    <row r="207" spans="1:7" ht="12.75">
      <c r="A207" s="18"/>
      <c r="B207" s="18"/>
      <c r="C207" s="18"/>
      <c r="D207" s="18"/>
      <c r="E207" s="18"/>
      <c r="F207" s="18"/>
      <c r="G207" s="18"/>
    </row>
    <row r="208" spans="1:7" ht="12.75">
      <c r="A208" s="18"/>
      <c r="B208" s="18"/>
      <c r="C208" s="18"/>
      <c r="D208" s="18"/>
      <c r="E208" s="18"/>
      <c r="F208" s="18"/>
      <c r="G208" s="18"/>
    </row>
    <row r="209" spans="1:7" ht="12.75">
      <c r="A209" s="18"/>
      <c r="B209" s="18"/>
      <c r="C209" s="18"/>
      <c r="D209" s="18"/>
      <c r="E209" s="18"/>
      <c r="F209" s="18"/>
      <c r="G209" s="18"/>
    </row>
    <row r="210" spans="1:7" ht="12.75">
      <c r="A210" s="18"/>
      <c r="B210" s="18"/>
      <c r="C210" s="18"/>
      <c r="D210" s="18"/>
      <c r="E210" s="18"/>
      <c r="F210" s="18"/>
      <c r="G210" s="18"/>
    </row>
    <row r="211" spans="1:7" ht="12.75">
      <c r="A211" s="18"/>
      <c r="B211" s="18"/>
      <c r="C211" s="18"/>
      <c r="D211" s="18"/>
      <c r="E211" s="18"/>
      <c r="F211" s="18"/>
      <c r="G211" s="18"/>
    </row>
    <row r="212" spans="1:7" ht="12.75">
      <c r="A212" s="18"/>
      <c r="B212" s="18"/>
      <c r="C212" s="18"/>
      <c r="D212" s="18"/>
      <c r="E212" s="18"/>
      <c r="F212" s="18"/>
      <c r="G212" s="18"/>
    </row>
    <row r="213" spans="1:7" ht="12.75">
      <c r="A213" s="18"/>
      <c r="B213" s="18"/>
      <c r="C213" s="18"/>
      <c r="D213" s="18"/>
      <c r="E213" s="18"/>
      <c r="F213" s="18"/>
      <c r="G213" s="18"/>
    </row>
    <row r="214" spans="1:7" ht="12.75">
      <c r="A214" s="18"/>
      <c r="B214" s="18"/>
      <c r="C214" s="18"/>
      <c r="D214" s="18"/>
      <c r="E214" s="18"/>
      <c r="F214" s="18"/>
      <c r="G214" s="18"/>
    </row>
    <row r="215" spans="1:7" ht="12.75">
      <c r="A215" s="18"/>
      <c r="B215" s="18"/>
      <c r="C215" s="18"/>
      <c r="D215" s="18"/>
      <c r="E215" s="18"/>
      <c r="F215" s="18"/>
      <c r="G215" s="18"/>
    </row>
    <row r="216" spans="1:7" ht="12.75">
      <c r="A216" s="18"/>
      <c r="B216" s="18"/>
      <c r="C216" s="18"/>
      <c r="D216" s="18"/>
      <c r="E216" s="18"/>
      <c r="F216" s="18"/>
      <c r="G216" s="18"/>
    </row>
    <row r="217" spans="1:7" ht="12.75">
      <c r="A217" s="18"/>
      <c r="B217" s="18"/>
      <c r="C217" s="18"/>
      <c r="D217" s="18"/>
      <c r="E217" s="18"/>
      <c r="F217" s="18"/>
      <c r="G217" s="18"/>
    </row>
    <row r="218" spans="1:7" ht="12.75">
      <c r="A218" s="18"/>
      <c r="B218" s="18"/>
      <c r="C218" s="18"/>
      <c r="D218" s="18"/>
      <c r="E218" s="18"/>
      <c r="F218" s="18"/>
      <c r="G218" s="18"/>
    </row>
    <row r="219" spans="1:7" ht="12.75">
      <c r="A219" s="18"/>
      <c r="B219" s="18"/>
      <c r="C219" s="18"/>
      <c r="D219" s="18"/>
      <c r="E219" s="18"/>
      <c r="F219" s="18"/>
      <c r="G219" s="18"/>
    </row>
    <row r="220" spans="1:7" ht="12.75">
      <c r="A220" s="18"/>
      <c r="B220" s="18"/>
      <c r="C220" s="18"/>
      <c r="D220" s="18"/>
      <c r="E220" s="18"/>
      <c r="F220" s="18"/>
      <c r="G220" s="18"/>
    </row>
    <row r="221" spans="1:7" ht="12.75">
      <c r="A221" s="18"/>
      <c r="B221" s="18"/>
      <c r="C221" s="18"/>
      <c r="D221" s="18"/>
      <c r="E221" s="18"/>
      <c r="F221" s="18"/>
      <c r="G221" s="18"/>
    </row>
    <row r="222" spans="1:7" ht="12.75">
      <c r="A222" s="18"/>
      <c r="B222" s="18"/>
      <c r="C222" s="18"/>
      <c r="D222" s="18"/>
      <c r="E222" s="18"/>
      <c r="F222" s="18"/>
      <c r="G222" s="18"/>
    </row>
    <row r="223" spans="1:7" ht="12.75">
      <c r="A223" s="18"/>
      <c r="B223" s="18"/>
      <c r="C223" s="18"/>
      <c r="D223" s="18"/>
      <c r="E223" s="18"/>
      <c r="F223" s="18"/>
      <c r="G223" s="18"/>
    </row>
    <row r="224" spans="1:7" ht="12.75">
      <c r="A224" s="18"/>
      <c r="B224" s="18"/>
      <c r="C224" s="18"/>
      <c r="D224" s="18"/>
      <c r="E224" s="18"/>
      <c r="F224" s="18"/>
      <c r="G224" s="18"/>
    </row>
    <row r="225" spans="1:7" ht="12.75">
      <c r="A225" s="18"/>
      <c r="B225" s="18"/>
      <c r="C225" s="18"/>
      <c r="D225" s="18"/>
      <c r="E225" s="18"/>
      <c r="F225" s="18"/>
      <c r="G225" s="18"/>
    </row>
    <row r="226" spans="1:7" ht="12.75">
      <c r="A226" s="18"/>
      <c r="B226" s="18"/>
      <c r="C226" s="18"/>
      <c r="D226" s="18"/>
      <c r="E226" s="18"/>
      <c r="F226" s="18"/>
      <c r="G226" s="18"/>
    </row>
    <row r="227" spans="1:7" ht="12.75">
      <c r="A227" s="18"/>
      <c r="B227" s="18"/>
      <c r="C227" s="18"/>
      <c r="D227" s="18"/>
      <c r="E227" s="18"/>
      <c r="F227" s="18"/>
      <c r="G227" s="18"/>
    </row>
    <row r="228" spans="1:7" ht="12.75">
      <c r="A228" s="18"/>
      <c r="B228" s="18"/>
      <c r="C228" s="18"/>
      <c r="D228" s="18"/>
      <c r="E228" s="18"/>
      <c r="F228" s="18"/>
      <c r="G228" s="18"/>
    </row>
    <row r="229" spans="1:7" ht="12.75">
      <c r="A229" s="18"/>
      <c r="B229" s="18"/>
      <c r="C229" s="18"/>
      <c r="D229" s="18"/>
      <c r="E229" s="18"/>
      <c r="F229" s="18"/>
      <c r="G229" s="18"/>
    </row>
    <row r="230" spans="1:7" ht="12.75">
      <c r="A230" s="18"/>
      <c r="B230" s="18"/>
      <c r="C230" s="18"/>
      <c r="D230" s="18"/>
      <c r="E230" s="18"/>
      <c r="F230" s="18"/>
      <c r="G230" s="18"/>
    </row>
    <row r="231" spans="1:7" ht="12.75">
      <c r="A231" s="18"/>
      <c r="B231" s="18"/>
      <c r="C231" s="18"/>
      <c r="D231" s="18"/>
      <c r="E231" s="18"/>
      <c r="F231" s="18"/>
      <c r="G231" s="18"/>
    </row>
    <row r="232" spans="1:7" ht="12.75">
      <c r="A232" s="18"/>
      <c r="B232" s="18"/>
      <c r="C232" s="18"/>
      <c r="D232" s="18"/>
      <c r="E232" s="18"/>
      <c r="F232" s="18"/>
      <c r="G232" s="18"/>
    </row>
    <row r="233" spans="1:7" ht="12.75">
      <c r="A233" s="18"/>
      <c r="B233" s="18"/>
      <c r="C233" s="18"/>
      <c r="D233" s="18"/>
      <c r="E233" s="18"/>
      <c r="F233" s="18"/>
      <c r="G233" s="18"/>
    </row>
    <row r="234" spans="1:7" ht="12.75">
      <c r="A234" s="18"/>
      <c r="B234" s="18"/>
      <c r="C234" s="18"/>
      <c r="D234" s="18"/>
      <c r="E234" s="18"/>
      <c r="F234" s="18"/>
      <c r="G234" s="18"/>
    </row>
    <row r="235" spans="1:7" ht="12.75">
      <c r="A235" s="18"/>
      <c r="B235" s="18"/>
      <c r="C235" s="18"/>
      <c r="D235" s="18"/>
      <c r="E235" s="18"/>
      <c r="F235" s="18"/>
      <c r="G235" s="18"/>
    </row>
    <row r="236" spans="1:7" ht="12.75">
      <c r="A236" s="18"/>
      <c r="B236" s="18"/>
      <c r="C236" s="18"/>
      <c r="D236" s="18"/>
      <c r="E236" s="18"/>
      <c r="F236" s="18"/>
      <c r="G236" s="18"/>
    </row>
    <row r="237" spans="1:7" ht="12.75">
      <c r="A237" s="18"/>
      <c r="B237" s="18"/>
      <c r="C237" s="18"/>
      <c r="D237" s="18"/>
      <c r="E237" s="18"/>
      <c r="F237" s="18"/>
      <c r="G237" s="18"/>
    </row>
    <row r="238" spans="1:7" ht="12.75">
      <c r="A238" s="18"/>
      <c r="B238" s="18"/>
      <c r="C238" s="18"/>
      <c r="D238" s="18"/>
      <c r="E238" s="18"/>
      <c r="F238" s="18"/>
      <c r="G238" s="18"/>
    </row>
    <row r="239" spans="1:7" ht="12.75">
      <c r="A239" s="18"/>
      <c r="B239" s="18"/>
      <c r="C239" s="18"/>
      <c r="D239" s="18"/>
      <c r="E239" s="18"/>
      <c r="F239" s="18"/>
      <c r="G239" s="18"/>
    </row>
    <row r="240" spans="1:7" ht="12.75">
      <c r="A240" s="18"/>
      <c r="B240" s="18"/>
      <c r="C240" s="18"/>
      <c r="D240" s="18"/>
      <c r="E240" s="18"/>
      <c r="F240" s="18"/>
      <c r="G240" s="18"/>
    </row>
    <row r="241" spans="1:7" ht="12.75">
      <c r="A241" s="18"/>
      <c r="B241" s="18"/>
      <c r="C241" s="18"/>
      <c r="D241" s="18"/>
      <c r="E241" s="18"/>
      <c r="F241" s="18"/>
      <c r="G241" s="18"/>
    </row>
    <row r="242" spans="1:7" ht="12.75">
      <c r="A242" s="18"/>
      <c r="B242" s="18"/>
      <c r="C242" s="18"/>
      <c r="D242" s="18"/>
      <c r="E242" s="18"/>
      <c r="F242" s="18"/>
      <c r="G242" s="18"/>
    </row>
    <row r="243" spans="1:7" ht="12.75">
      <c r="A243" s="18"/>
      <c r="B243" s="18"/>
      <c r="C243" s="18"/>
      <c r="D243" s="18"/>
      <c r="E243" s="18"/>
      <c r="F243" s="18"/>
      <c r="G243" s="18"/>
    </row>
    <row r="244" spans="1:7" ht="12.75">
      <c r="A244" s="18"/>
      <c r="B244" s="18"/>
      <c r="C244" s="18"/>
      <c r="D244" s="18"/>
      <c r="E244" s="18"/>
      <c r="F244" s="18"/>
      <c r="G244" s="18"/>
    </row>
    <row r="245" spans="1:7" ht="12.75">
      <c r="A245" s="18"/>
      <c r="B245" s="18"/>
      <c r="C245" s="18"/>
      <c r="D245" s="18"/>
      <c r="E245" s="18"/>
      <c r="F245" s="18"/>
      <c r="G245" s="18"/>
    </row>
    <row r="246" spans="1:7" ht="12.75">
      <c r="A246" s="18"/>
      <c r="B246" s="18"/>
      <c r="C246" s="18"/>
      <c r="D246" s="18"/>
      <c r="E246" s="18"/>
      <c r="F246" s="18"/>
      <c r="G246" s="18"/>
    </row>
    <row r="247" spans="1:7" ht="12.75">
      <c r="A247" s="18"/>
      <c r="B247" s="18"/>
      <c r="C247" s="18"/>
      <c r="D247" s="18"/>
      <c r="E247" s="18"/>
      <c r="F247" s="18"/>
      <c r="G247" s="18"/>
    </row>
    <row r="248" spans="1:7" ht="12.75">
      <c r="A248" s="18"/>
      <c r="B248" s="18"/>
      <c r="C248" s="18"/>
      <c r="D248" s="18"/>
      <c r="E248" s="18"/>
      <c r="F248" s="18"/>
      <c r="G248" s="18"/>
    </row>
    <row r="249" spans="1:7" ht="12.75">
      <c r="A249" s="18"/>
      <c r="B249" s="18"/>
      <c r="C249" s="18"/>
      <c r="D249" s="18"/>
      <c r="E249" s="18"/>
      <c r="F249" s="18"/>
      <c r="G249" s="18"/>
    </row>
    <row r="250" spans="1:7" ht="12.75">
      <c r="A250" s="18"/>
      <c r="B250" s="18"/>
      <c r="C250" s="18"/>
      <c r="D250" s="18"/>
      <c r="E250" s="18"/>
      <c r="F250" s="18"/>
      <c r="G250" s="18"/>
    </row>
    <row r="251" spans="1:7" ht="12.75">
      <c r="A251" s="18"/>
      <c r="B251" s="18"/>
      <c r="C251" s="18"/>
      <c r="D251" s="18"/>
      <c r="E251" s="18"/>
      <c r="F251" s="18"/>
      <c r="G251" s="18"/>
    </row>
    <row r="252" spans="1:7" ht="12.75">
      <c r="A252" s="18"/>
      <c r="B252" s="18"/>
      <c r="C252" s="18"/>
      <c r="D252" s="18"/>
      <c r="E252" s="18"/>
      <c r="F252" s="18"/>
      <c r="G252" s="18"/>
    </row>
    <row r="253" spans="1:7" ht="12.75">
      <c r="A253" s="18"/>
      <c r="B253" s="18"/>
      <c r="C253" s="18"/>
      <c r="D253" s="18"/>
      <c r="E253" s="18"/>
      <c r="F253" s="18"/>
      <c r="G253" s="18"/>
    </row>
    <row r="254" spans="1:7" ht="12.75">
      <c r="A254" s="18"/>
      <c r="B254" s="18"/>
      <c r="C254" s="18"/>
      <c r="D254" s="18"/>
      <c r="E254" s="18"/>
      <c r="F254" s="18"/>
      <c r="G254" s="18"/>
    </row>
    <row r="255" spans="1:7" ht="12.75">
      <c r="A255" s="18"/>
      <c r="B255" s="18"/>
      <c r="C255" s="18"/>
      <c r="D255" s="18"/>
      <c r="E255" s="18"/>
      <c r="F255" s="18"/>
      <c r="G255" s="18"/>
    </row>
    <row r="256" spans="1:7" ht="12.75">
      <c r="A256" s="18"/>
      <c r="B256" s="18"/>
      <c r="C256" s="18"/>
      <c r="D256" s="18"/>
      <c r="E256" s="18"/>
      <c r="F256" s="18"/>
      <c r="G256" s="18"/>
    </row>
    <row r="257" spans="1:7" ht="12.75">
      <c r="A257" s="18"/>
      <c r="B257" s="18"/>
      <c r="C257" s="18"/>
      <c r="D257" s="18"/>
      <c r="E257" s="18"/>
      <c r="F257" s="18"/>
      <c r="G257" s="18"/>
    </row>
    <row r="258" spans="1:7" ht="12.75">
      <c r="A258" s="18"/>
      <c r="B258" s="18"/>
      <c r="C258" s="18"/>
      <c r="D258" s="18"/>
      <c r="E258" s="18"/>
      <c r="F258" s="18"/>
      <c r="G258" s="18"/>
    </row>
    <row r="259" spans="1:7" ht="12.75">
      <c r="A259" s="18"/>
      <c r="B259" s="18"/>
      <c r="C259" s="18"/>
      <c r="D259" s="18"/>
      <c r="E259" s="18"/>
      <c r="F259" s="18"/>
      <c r="G259" s="18"/>
    </row>
    <row r="260" spans="1:7" ht="12.75">
      <c r="A260" s="18"/>
      <c r="B260" s="18"/>
      <c r="C260" s="18"/>
      <c r="D260" s="18"/>
      <c r="E260" s="18"/>
      <c r="F260" s="18"/>
      <c r="G260" s="18"/>
    </row>
    <row r="261" spans="1:7" ht="12.75">
      <c r="A261" s="18"/>
      <c r="B261" s="18"/>
      <c r="C261" s="18"/>
      <c r="D261" s="18"/>
      <c r="E261" s="18"/>
      <c r="F261" s="18"/>
      <c r="G261" s="18"/>
    </row>
    <row r="262" spans="1:7" ht="12.75">
      <c r="A262" s="18"/>
      <c r="B262" s="18"/>
      <c r="C262" s="18"/>
      <c r="D262" s="18"/>
      <c r="E262" s="18"/>
      <c r="F262" s="18"/>
      <c r="G262" s="18"/>
    </row>
    <row r="263" spans="1:7" ht="12.75">
      <c r="A263" s="18"/>
      <c r="B263" s="18"/>
      <c r="C263" s="18"/>
      <c r="D263" s="18"/>
      <c r="E263" s="18"/>
      <c r="F263" s="18"/>
      <c r="G263" s="18"/>
    </row>
    <row r="264" spans="1:7" ht="12.75">
      <c r="A264" s="18"/>
      <c r="B264" s="18"/>
      <c r="C264" s="18"/>
      <c r="D264" s="18"/>
      <c r="E264" s="18"/>
      <c r="F264" s="18"/>
      <c r="G264" s="18"/>
    </row>
  </sheetData>
  <mergeCells count="6">
    <mergeCell ref="B21:C21"/>
    <mergeCell ref="F21:G21"/>
    <mergeCell ref="D21:E21"/>
    <mergeCell ref="B38:C38"/>
    <mergeCell ref="D38:E38"/>
    <mergeCell ref="F38:G38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portrait" paperSize="9" scale="58" r:id="rId1"/>
  <ignoredErrors>
    <ignoredError sqref="F25:F29 F31:F33 C42 C58:C60 C30 D23:F24 D31:D33 B32 C56:C57 D25:D29 F55 C51 C55 C53 E53 D43:D44 E55 D56:D57 D52 F56:F57 E58:E60 F51 E56:E57 F42 F58:F60 D58:D60 D55 F52 E54 F43:F44 D45:D50 F45:F50 D41 F41 D53 F53 D51 E30 E25:E29 C25:C29 C31:C33 F30 E42 E43:E44 E41 C41 C43:C44 D42 E51 E52 E45:E50 C45:C50 C52 E31:E33 D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E4"/>
  <sheetViews>
    <sheetView workbookViewId="0" topLeftCell="A1">
      <selection activeCell="F11" sqref="F11"/>
    </sheetView>
  </sheetViews>
  <sheetFormatPr defaultColWidth="11.421875" defaultRowHeight="12.75"/>
  <sheetData>
    <row r="2" spans="3:5" ht="12.75">
      <c r="C2" s="118">
        <f>Nueva!B69</f>
        <v>0</v>
      </c>
      <c r="D2" s="118">
        <f>Nueva!D69</f>
        <v>0</v>
      </c>
      <c r="E2" s="118">
        <f>Nueva!F69</f>
        <v>0</v>
      </c>
    </row>
    <row r="3" spans="2:5" ht="12.75">
      <c r="B3" t="s">
        <v>14</v>
      </c>
      <c r="C3" s="119">
        <f>Nueva!B71</f>
        <v>0</v>
      </c>
      <c r="D3" s="119">
        <f>Nueva!D71</f>
        <v>0</v>
      </c>
      <c r="E3" s="119">
        <f>Nueva!F71</f>
        <v>0</v>
      </c>
    </row>
    <row r="4" spans="2:5" ht="12.75">
      <c r="B4" t="s">
        <v>13</v>
      </c>
      <c r="C4" s="117">
        <f>Nueva!B72</f>
        <v>0</v>
      </c>
      <c r="D4" s="117">
        <f>Nueva!D72</f>
        <v>0</v>
      </c>
      <c r="E4" s="117">
        <f>Nueva!F72</f>
        <v>0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David Toscano</dc:creator>
  <cp:keywords/>
  <dc:description/>
  <cp:lastModifiedBy>Servicio de Informatica y Comunicaciones</cp:lastModifiedBy>
  <cp:lastPrinted>2008-01-25T16:34:51Z</cp:lastPrinted>
  <dcterms:created xsi:type="dcterms:W3CDTF">2007-06-16T15:37:01Z</dcterms:created>
  <dcterms:modified xsi:type="dcterms:W3CDTF">2009-05-27T16:56:52Z</dcterms:modified>
  <cp:category/>
  <cp:version/>
  <cp:contentType/>
  <cp:contentStatus/>
</cp:coreProperties>
</file>